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3050" tabRatio="976" activeTab="1"/>
  </bookViews>
  <sheets>
    <sheet name="Ф. 2.7.Зареч,Мирн,Октябр,Город" sheetId="1" r:id="rId1"/>
    <sheet name="Форма 2.7. Зоркал.сп" sheetId="2" r:id="rId2"/>
    <sheet name="Форма 2.7. Борики" sheetId="3" r:id="rId3"/>
    <sheet name="Форма 2.7. Моряк З" sheetId="4" r:id="rId4"/>
    <sheet name="Форма 2.7.Губино" sheetId="5" r:id="rId5"/>
    <sheet name="Форма 2.7.Меж-ка,Басандайка" sheetId="6" r:id="rId6"/>
    <sheet name="Форма 2.7. Турунтаевское сп" sheetId="7" r:id="rId7"/>
  </sheets>
  <definedNames/>
  <calcPr fullCalcOnLoad="1"/>
</workbook>
</file>

<file path=xl/sharedStrings.xml><?xml version="1.0" encoding="utf-8"?>
<sst xmlns="http://schemas.openxmlformats.org/spreadsheetml/2006/main" count="336" uniqueCount="61">
  <si>
    <t>Наименование организации</t>
  </si>
  <si>
    <t>ИНН</t>
  </si>
  <si>
    <t>КПП</t>
  </si>
  <si>
    <t>Местонахождение (адрес)</t>
  </si>
  <si>
    <t>Томская область, Томский район, с.Октябрьское, ул.Заводская, д 4/1</t>
  </si>
  <si>
    <t>Отчетный период</t>
  </si>
  <si>
    <t>Наименование показателя</t>
  </si>
  <si>
    <t>Показатель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</si>
  <si>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</si>
  <si>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средневзвешенная стоимость 1кВт•ч</t>
  </si>
  <si>
    <t xml:space="preserve">объем приобретения </t>
  </si>
  <si>
    <t>по приборам учета</t>
  </si>
  <si>
    <t>по нормативам потребления (расчетным методом)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</si>
  <si>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</si>
  <si>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</si>
  <si>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</si>
  <si>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 xml:space="preserve"> </t>
  </si>
  <si>
    <t>Оказание услуг в сфере холодного водоснабжения - подъем воды, очистка воды, транспортировка воды</t>
  </si>
  <si>
    <t>ООО "Восточная водяная компания" (с. Моряковский Затон)</t>
  </si>
  <si>
    <t>Оказание услуг в сфере холодного водоснабжения - подъем воды, транспортировка воды</t>
  </si>
  <si>
    <t>ООО "Восточная водяная компания" (д. Губино)</t>
  </si>
  <si>
    <t>ООО "Восточная водяная компания" (с.Межениновка, п. Басандайка)</t>
  </si>
  <si>
    <t>ООО "Восточная водяная компания" (д. Борики)</t>
  </si>
  <si>
    <t>д. Березкино, д. Кудринский участок, п. 86-й квартал, д. Нелюбино, с. Зоркальцево, д. Петрово, д. Поросино</t>
  </si>
  <si>
    <t xml:space="preserve">ООО "Восточная водяная компания" </t>
  </si>
  <si>
    <t>Заречное, Мирнеское, Октябрьское сельские поселения, п. Светлый, д. Киргизка, с. Тимирязевское</t>
  </si>
  <si>
    <t>ООО "Восточная водяная компания" (Турунтаевское сп)</t>
  </si>
  <si>
    <t>Форма 2.7. Информация об  основных показателях финансово-хозяйственной деятельности  организации регулируемой организации</t>
  </si>
  <si>
    <t>Факт 2013</t>
  </si>
  <si>
    <t>Факт  2013</t>
  </si>
  <si>
    <t xml:space="preserve">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</si>
  <si>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1) Выручка (тыс. рублей)</t>
  </si>
  <si>
    <t>2) Себестоимость производимых товаров (оказываемых услуг)  (тыс. рублей):</t>
  </si>
  <si>
    <t>а)    расходы на оплату покупной холодной воды, приобретаемой для других организаций для последующей передачи потребителям</t>
  </si>
  <si>
    <t>б)    расходы на покупаемую электрическую энергию (мощность), потребляемую оборудованием, используемом в технологическом процессе</t>
  </si>
  <si>
    <t>в)  расходы на химреагенты, используемые в технологическом процессе</t>
  </si>
  <si>
    <t>д)  расходы на амортизацию основных производственных средств и аренду имущества, используемого в технологическом процессе</t>
  </si>
  <si>
    <t>з)  общепроизводственные (цеховые) расходы, в том числе</t>
  </si>
  <si>
    <t>и)  общехозяйственные (управленческие) расходы, в том числе</t>
  </si>
  <si>
    <t>к)   расходы на ремонт (капитальный и текущий) основных производственных средств  ( втом числе информация об объемах товаров и услуг , их стоимости и способах приоретения у тех организаций, сумма оплаты услуг которых превышает 20 процентов суммы расходов по указанной статье расходов)</t>
  </si>
  <si>
    <t>л) 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которых превышает 20 процентов суммы расходов по указанной статье расходов)</t>
  </si>
  <si>
    <t>м)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 -портал правовой информации http://www.pravo.gov.ru? 15.05.2013 )</t>
  </si>
  <si>
    <t>3) Чистая прибыль,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 (тыс. рублей)</t>
  </si>
  <si>
    <t>4) Сведения об изменении стоимости основных фондов (в том числе за чсет ввода в эксплуатацию (вывода из эксплуатации)), их переоценки (тыс. руб)</t>
  </si>
  <si>
    <t xml:space="preserve"> 5) Валовая прибыль (убытки) от продажи товаров и услуг по регулируемому виду деятельности (тыс. рублей)</t>
  </si>
  <si>
    <t>6)  Годовая 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котрой превышает 80 процентов совокупной выручки за отчетный год)</t>
  </si>
  <si>
    <t>7)  Объем поднятой воды (тыс. м3)</t>
  </si>
  <si>
    <t>8) Объем покупной воды (тыс. м3)</t>
  </si>
  <si>
    <t>9)  Объем воды, пропущенной через очистные сооружения (тыс. м3)</t>
  </si>
  <si>
    <t>10) Объем отпущенной потребителям воды  (тыс. м3)</t>
  </si>
  <si>
    <t>11) Потери воды в сетях  (процентов)</t>
  </si>
  <si>
    <t>12)  Среднесписочная численность основного производственного персонала (человек)</t>
  </si>
  <si>
    <t>13) Удельный расход электроэнергии на подачу воды в сеть (тыс. кВт•ч или тыс. м3)</t>
  </si>
  <si>
    <t>е)   расходы на оплату труда и отчисления на социальные нужды основного производственного персонала</t>
  </si>
  <si>
    <t>г)   расходы на холодную воду, получаемую с применением собственных источников водозабора (скважин) и используемую для горячего водоснабжения</t>
  </si>
  <si>
    <r>
      <t xml:space="preserve">к)   </t>
    </r>
    <r>
      <rPr>
        <b/>
        <sz val="11"/>
        <rFont val="Times New Roman"/>
        <family val="1"/>
      </rPr>
      <t xml:space="preserve">расходы на ремонт (капитальный и текущий) </t>
    </r>
    <r>
      <rPr>
        <sz val="11"/>
        <rFont val="Times New Roman"/>
        <family val="1"/>
      </rPr>
      <t>основных производственных средств  ( втом числе информация об объемах товаров и услуг , их стоимости и способах приоретения у тех организаций, сумма оплаты услуг которых превышает 20 процентов суммы расходов по указанной статье расходов)</t>
    </r>
  </si>
  <si>
    <r>
      <t xml:space="preserve">л)  расходы на услуги производственного характера, выполняемые по договорам с организациями на проведение </t>
    </r>
    <r>
      <rPr>
        <b/>
        <sz val="11"/>
        <rFont val="Times New Roman"/>
        <family val="1"/>
      </rPr>
      <t>регламентных работ</t>
    </r>
    <r>
      <rPr>
        <sz val="11"/>
        <rFont val="Times New Roman"/>
        <family val="1"/>
      </rPr>
      <t xml:space="preserve"> в рамках технологического процесса (в том числе информация об объемах товаров и услуг, их стоимости и способах приобретения у тех организаций, сумма которых превышает 20 процентов суммы расходов по указанной статье расходов)</t>
    </r>
  </si>
  <si>
    <t>ж)  расходы на оплату труда и отчисления на социальные нужды административно управленческого персонала</t>
  </si>
  <si>
    <t>14) Удельный расход электроэнергии на подачу воды в сеть (тыс. кВт•ч или тыс. м3)</t>
  </si>
  <si>
    <t>15) Удельный расход электроэнергии на подачу воды в сеть (тыс. кВт•ч или тыс. м3)</t>
  </si>
  <si>
    <t>м)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 -портал правовой информации http://www.pravo.gov.ru, 15.05.2013 )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</si>
</sst>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"/>
    <numFmt numFmtId="189" formatCode="#,##0.0"/>
    <numFmt numFmtId="190" formatCode="#,##0.00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9" fillId="11" borderId="10" xfId="0" applyFont="1" applyFill="1" applyBorder="1" applyAlignment="1">
      <alignment vertical="top"/>
    </xf>
    <xf numFmtId="0" fontId="0" fillId="0" borderId="0" xfId="0" applyAlignment="1">
      <alignment vertical="top"/>
    </xf>
    <xf numFmtId="0" fontId="9" fillId="10" borderId="11" xfId="0" applyFont="1" applyFill="1" applyBorder="1" applyAlignment="1">
      <alignment horizontal="center" vertical="top"/>
    </xf>
    <xf numFmtId="0" fontId="9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/>
    </xf>
    <xf numFmtId="0" fontId="0" fillId="23" borderId="12" xfId="0" applyFill="1" applyBorder="1" applyAlignment="1">
      <alignment/>
    </xf>
    <xf numFmtId="0" fontId="0" fillId="2" borderId="13" xfId="0" applyFill="1" applyBorder="1" applyAlignment="1">
      <alignment horizontal="left" vertical="top" wrapText="1" indent="3"/>
    </xf>
    <xf numFmtId="0" fontId="0" fillId="23" borderId="13" xfId="0" applyFill="1" applyBorder="1" applyAlignment="1">
      <alignment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7"/>
    </xf>
    <xf numFmtId="0" fontId="0" fillId="2" borderId="15" xfId="0" applyFill="1" applyBorder="1" applyAlignment="1">
      <alignment horizontal="left" vertical="top" wrapText="1" indent="3"/>
    </xf>
    <xf numFmtId="0" fontId="0" fillId="23" borderId="15" xfId="0" applyFill="1" applyBorder="1" applyAlignment="1">
      <alignment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/>
    </xf>
    <xf numFmtId="0" fontId="0" fillId="23" borderId="18" xfId="0" applyFill="1" applyBorder="1" applyAlignment="1">
      <alignment/>
    </xf>
    <xf numFmtId="0" fontId="0" fillId="2" borderId="14" xfId="0" applyFill="1" applyBorder="1" applyAlignment="1">
      <alignment horizontal="left" vertical="top" wrapText="1" indent="3"/>
    </xf>
    <xf numFmtId="0" fontId="0" fillId="23" borderId="19" xfId="0" applyFill="1" applyBorder="1" applyAlignment="1">
      <alignment/>
    </xf>
    <xf numFmtId="0" fontId="0" fillId="11" borderId="10" xfId="0" applyFill="1" applyBorder="1" applyAlignment="1">
      <alignment horizontal="center" wrapText="1"/>
    </xf>
    <xf numFmtId="0" fontId="0" fillId="11" borderId="10" xfId="0" applyFill="1" applyBorder="1" applyAlignment="1">
      <alignment horizontal="center"/>
    </xf>
    <xf numFmtId="0" fontId="0" fillId="23" borderId="11" xfId="0" applyFill="1" applyBorder="1" applyAlignment="1">
      <alignment wrapText="1"/>
    </xf>
    <xf numFmtId="0" fontId="0" fillId="24" borderId="0" xfId="0" applyFill="1" applyAlignment="1">
      <alignment/>
    </xf>
    <xf numFmtId="2" fontId="0" fillId="23" borderId="13" xfId="0" applyNumberFormat="1" applyFill="1" applyBorder="1" applyAlignment="1">
      <alignment/>
    </xf>
    <xf numFmtId="4" fontId="0" fillId="23" borderId="13" xfId="0" applyNumberFormat="1" applyFill="1" applyBorder="1" applyAlignment="1">
      <alignment/>
    </xf>
    <xf numFmtId="190" fontId="0" fillId="23" borderId="11" xfId="0" applyNumberFormat="1" applyFill="1" applyBorder="1" applyAlignment="1">
      <alignment/>
    </xf>
    <xf numFmtId="190" fontId="0" fillId="23" borderId="12" xfId="0" applyNumberFormat="1" applyFill="1" applyBorder="1" applyAlignment="1">
      <alignment/>
    </xf>
    <xf numFmtId="190" fontId="0" fillId="23" borderId="13" xfId="0" applyNumberFormat="1" applyFill="1" applyBorder="1" applyAlignment="1">
      <alignment/>
    </xf>
    <xf numFmtId="190" fontId="0" fillId="23" borderId="15" xfId="0" applyNumberFormat="1" applyFill="1" applyBorder="1" applyAlignment="1">
      <alignment/>
    </xf>
    <xf numFmtId="0" fontId="19" fillId="23" borderId="13" xfId="0" applyFont="1" applyFill="1" applyBorder="1" applyAlignment="1">
      <alignment/>
    </xf>
    <xf numFmtId="0" fontId="19" fillId="23" borderId="11" xfId="0" applyFont="1" applyFill="1" applyBorder="1" applyAlignment="1">
      <alignment/>
    </xf>
    <xf numFmtId="0" fontId="19" fillId="23" borderId="19" xfId="0" applyFont="1" applyFill="1" applyBorder="1" applyAlignment="1">
      <alignment/>
    </xf>
    <xf numFmtId="2" fontId="19" fillId="23" borderId="13" xfId="0" applyNumberFormat="1" applyFont="1" applyFill="1" applyBorder="1" applyAlignment="1">
      <alignment/>
    </xf>
    <xf numFmtId="2" fontId="19" fillId="23" borderId="11" xfId="0" applyNumberFormat="1" applyFont="1" applyFill="1" applyBorder="1" applyAlignment="1">
      <alignment/>
    </xf>
    <xf numFmtId="2" fontId="0" fillId="23" borderId="11" xfId="0" applyNumberFormat="1" applyFill="1" applyBorder="1" applyAlignment="1">
      <alignment/>
    </xf>
    <xf numFmtId="0" fontId="32" fillId="23" borderId="11" xfId="0" applyFont="1" applyFill="1" applyBorder="1" applyAlignment="1">
      <alignment/>
    </xf>
    <xf numFmtId="3" fontId="0" fillId="23" borderId="13" xfId="0" applyNumberFormat="1" applyFill="1" applyBorder="1" applyAlignment="1">
      <alignment/>
    </xf>
    <xf numFmtId="2" fontId="0" fillId="23" borderId="15" xfId="0" applyNumberFormat="1" applyFill="1" applyBorder="1" applyAlignment="1">
      <alignment/>
    </xf>
    <xf numFmtId="2" fontId="0" fillId="23" borderId="12" xfId="0" applyNumberFormat="1" applyFill="1" applyBorder="1" applyAlignment="1">
      <alignment/>
    </xf>
    <xf numFmtId="4" fontId="0" fillId="23" borderId="11" xfId="0" applyNumberFormat="1" applyFill="1" applyBorder="1" applyAlignment="1">
      <alignment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4" fontId="0" fillId="0" borderId="0" xfId="0" applyNumberForma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89" fontId="22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19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 vertical="top" wrapText="1"/>
    </xf>
    <xf numFmtId="0" fontId="33" fillId="0" borderId="0" xfId="0" applyFont="1" applyAlignment="1">
      <alignment/>
    </xf>
    <xf numFmtId="0" fontId="33" fillId="24" borderId="0" xfId="0" applyFont="1" applyFill="1" applyAlignment="1">
      <alignment/>
    </xf>
    <xf numFmtId="4" fontId="33" fillId="24" borderId="0" xfId="0" applyNumberFormat="1" applyFont="1" applyFill="1" applyAlignment="1">
      <alignment/>
    </xf>
    <xf numFmtId="0" fontId="26" fillId="11" borderId="10" xfId="0" applyFont="1" applyFill="1" applyBorder="1" applyAlignment="1">
      <alignment vertical="top"/>
    </xf>
    <xf numFmtId="0" fontId="27" fillId="11" borderId="10" xfId="0" applyFont="1" applyFill="1" applyBorder="1" applyAlignment="1">
      <alignment horizontal="center" wrapText="1"/>
    </xf>
    <xf numFmtId="0" fontId="27" fillId="11" borderId="10" xfId="0" applyFont="1" applyFill="1" applyBorder="1" applyAlignment="1">
      <alignment horizontal="center"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26" fillId="10" borderId="11" xfId="0" applyFont="1" applyFill="1" applyBorder="1" applyAlignment="1">
      <alignment horizontal="center" vertical="top"/>
    </xf>
    <xf numFmtId="0" fontId="26" fillId="10" borderId="11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vertical="top" wrapText="1"/>
    </xf>
    <xf numFmtId="0" fontId="27" fillId="23" borderId="11" xfId="0" applyFont="1" applyFill="1" applyBorder="1" applyAlignment="1">
      <alignment wrapText="1"/>
    </xf>
    <xf numFmtId="4" fontId="27" fillId="23" borderId="18" xfId="0" applyNumberFormat="1" applyFont="1" applyFill="1" applyBorder="1" applyAlignment="1">
      <alignment/>
    </xf>
    <xf numFmtId="4" fontId="26" fillId="23" borderId="20" xfId="0" applyNumberFormat="1" applyFont="1" applyFill="1" applyBorder="1" applyAlignment="1">
      <alignment/>
    </xf>
    <xf numFmtId="4" fontId="27" fillId="23" borderId="21" xfId="0" applyNumberFormat="1" applyFont="1" applyFill="1" applyBorder="1" applyAlignment="1">
      <alignment/>
    </xf>
    <xf numFmtId="189" fontId="28" fillId="23" borderId="21" xfId="0" applyNumberFormat="1" applyFont="1" applyFill="1" applyBorder="1" applyAlignment="1">
      <alignment/>
    </xf>
    <xf numFmtId="4" fontId="28" fillId="23" borderId="21" xfId="0" applyNumberFormat="1" applyFont="1" applyFill="1" applyBorder="1" applyAlignment="1">
      <alignment/>
    </xf>
    <xf numFmtId="190" fontId="27" fillId="23" borderId="21" xfId="0" applyNumberFormat="1" applyFont="1" applyFill="1" applyBorder="1" applyAlignment="1">
      <alignment/>
    </xf>
    <xf numFmtId="4" fontId="27" fillId="23" borderId="22" xfId="0" applyNumberFormat="1" applyFont="1" applyFill="1" applyBorder="1" applyAlignment="1">
      <alignment/>
    </xf>
    <xf numFmtId="190" fontId="27" fillId="23" borderId="23" xfId="0" applyNumberFormat="1" applyFont="1" applyFill="1" applyBorder="1" applyAlignment="1">
      <alignment/>
    </xf>
    <xf numFmtId="190" fontId="27" fillId="23" borderId="24" xfId="0" applyNumberFormat="1" applyFont="1" applyFill="1" applyBorder="1" applyAlignment="1">
      <alignment/>
    </xf>
    <xf numFmtId="0" fontId="27" fillId="23" borderId="25" xfId="0" applyFont="1" applyFill="1" applyBorder="1" applyAlignment="1">
      <alignment/>
    </xf>
    <xf numFmtId="190" fontId="27" fillId="23" borderId="26" xfId="0" applyNumberFormat="1" applyFont="1" applyFill="1" applyBorder="1" applyAlignment="1">
      <alignment/>
    </xf>
    <xf numFmtId="4" fontId="27" fillId="23" borderId="19" xfId="0" applyNumberFormat="1" applyFont="1" applyFill="1" applyBorder="1" applyAlignment="1">
      <alignment/>
    </xf>
    <xf numFmtId="0" fontId="27" fillId="23" borderId="11" xfId="0" applyFont="1" applyFill="1" applyBorder="1" applyAlignment="1">
      <alignment/>
    </xf>
    <xf numFmtId="0" fontId="27" fillId="23" borderId="18" xfId="0" applyFont="1" applyFill="1" applyBorder="1" applyAlignment="1">
      <alignment/>
    </xf>
    <xf numFmtId="0" fontId="27" fillId="23" borderId="12" xfId="0" applyFont="1" applyFill="1" applyBorder="1" applyAlignment="1">
      <alignment/>
    </xf>
    <xf numFmtId="0" fontId="27" fillId="23" borderId="13" xfId="0" applyFont="1" applyFill="1" applyBorder="1" applyAlignment="1">
      <alignment/>
    </xf>
    <xf numFmtId="0" fontId="27" fillId="23" borderId="15" xfId="0" applyFont="1" applyFill="1" applyBorder="1" applyAlignment="1">
      <alignment/>
    </xf>
    <xf numFmtId="0" fontId="27" fillId="23" borderId="19" xfId="0" applyFont="1" applyFill="1" applyBorder="1" applyAlignment="1">
      <alignment/>
    </xf>
    <xf numFmtId="2" fontId="27" fillId="23" borderId="11" xfId="0" applyNumberFormat="1" applyFont="1" applyFill="1" applyBorder="1" applyAlignment="1">
      <alignment/>
    </xf>
    <xf numFmtId="4" fontId="23" fillId="23" borderId="12" xfId="0" applyNumberFormat="1" applyFont="1" applyFill="1" applyBorder="1" applyAlignment="1">
      <alignment/>
    </xf>
    <xf numFmtId="0" fontId="29" fillId="2" borderId="18" xfId="0" applyFont="1" applyFill="1" applyBorder="1" applyAlignment="1">
      <alignment vertical="top" wrapText="1"/>
    </xf>
    <xf numFmtId="0" fontId="29" fillId="2" borderId="27" xfId="0" applyFont="1" applyFill="1" applyBorder="1" applyAlignment="1">
      <alignment vertical="top" wrapText="1"/>
    </xf>
    <xf numFmtId="0" fontId="30" fillId="2" borderId="28" xfId="0" applyFont="1" applyFill="1" applyBorder="1" applyAlignment="1">
      <alignment horizontal="left" vertical="top" wrapText="1" indent="3"/>
    </xf>
    <xf numFmtId="0" fontId="30" fillId="2" borderId="28" xfId="0" applyFont="1" applyFill="1" applyBorder="1" applyAlignment="1">
      <alignment horizontal="left" vertical="top" wrapText="1" indent="6"/>
    </xf>
    <xf numFmtId="0" fontId="30" fillId="2" borderId="29" xfId="0" applyFont="1" applyFill="1" applyBorder="1" applyAlignment="1">
      <alignment horizontal="left" vertical="top" wrapText="1" indent="7"/>
    </xf>
    <xf numFmtId="0" fontId="30" fillId="2" borderId="30" xfId="0" applyFont="1" applyFill="1" applyBorder="1" applyAlignment="1">
      <alignment horizontal="left" vertical="top" wrapText="1" indent="3"/>
    </xf>
    <xf numFmtId="0" fontId="30" fillId="2" borderId="25" xfId="0" applyFont="1" applyFill="1" applyBorder="1" applyAlignment="1">
      <alignment horizontal="left" vertical="top" wrapText="1" indent="3"/>
    </xf>
    <xf numFmtId="0" fontId="30" fillId="2" borderId="31" xfId="0" applyFont="1" applyFill="1" applyBorder="1" applyAlignment="1">
      <alignment horizontal="left" vertical="top" wrapText="1"/>
    </xf>
    <xf numFmtId="0" fontId="30" fillId="2" borderId="32" xfId="0" applyFont="1" applyFill="1" applyBorder="1" applyAlignment="1">
      <alignment vertical="top" wrapText="1"/>
    </xf>
    <xf numFmtId="0" fontId="30" fillId="2" borderId="19" xfId="0" applyFont="1" applyFill="1" applyBorder="1" applyAlignment="1">
      <alignment horizontal="left" vertical="top" wrapText="1"/>
    </xf>
    <xf numFmtId="0" fontId="30" fillId="2" borderId="11" xfId="0" applyFont="1" applyFill="1" applyBorder="1" applyAlignment="1">
      <alignment vertical="top" wrapText="1"/>
    </xf>
    <xf numFmtId="0" fontId="30" fillId="2" borderId="16" xfId="0" applyFont="1" applyFill="1" applyBorder="1" applyAlignment="1">
      <alignment vertical="top" wrapText="1"/>
    </xf>
    <xf numFmtId="0" fontId="30" fillId="2" borderId="14" xfId="0" applyFont="1" applyFill="1" applyBorder="1" applyAlignment="1">
      <alignment horizontal="left" vertical="top" wrapText="1" indent="3"/>
    </xf>
    <xf numFmtId="0" fontId="30" fillId="2" borderId="17" xfId="0" applyFont="1" applyFill="1" applyBorder="1" applyAlignment="1">
      <alignment horizontal="left" vertical="top" wrapText="1" indent="3"/>
    </xf>
    <xf numFmtId="0" fontId="21" fillId="0" borderId="0" xfId="0" applyFont="1" applyFill="1" applyBorder="1" applyAlignment="1">
      <alignment horizontal="right" vertical="center" wrapText="1"/>
    </xf>
    <xf numFmtId="4" fontId="2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33" fillId="0" borderId="0" xfId="0" applyNumberFormat="1" applyFont="1" applyAlignment="1">
      <alignment/>
    </xf>
    <xf numFmtId="190" fontId="0" fillId="24" borderId="0" xfId="0" applyNumberFormat="1" applyFill="1" applyAlignment="1">
      <alignment/>
    </xf>
    <xf numFmtId="2" fontId="0" fillId="23" borderId="18" xfId="0" applyNumberFormat="1" applyFill="1" applyBorder="1" applyAlignment="1">
      <alignment/>
    </xf>
    <xf numFmtId="2" fontId="0" fillId="24" borderId="0" xfId="0" applyNumberFormat="1" applyFill="1" applyAlignment="1">
      <alignment/>
    </xf>
    <xf numFmtId="0" fontId="30" fillId="2" borderId="18" xfId="0" applyFont="1" applyFill="1" applyBorder="1" applyAlignment="1">
      <alignment vertical="top" wrapText="1"/>
    </xf>
    <xf numFmtId="0" fontId="30" fillId="2" borderId="19" xfId="0" applyFont="1" applyFill="1" applyBorder="1" applyAlignment="1">
      <alignment vertical="top" wrapText="1"/>
    </xf>
    <xf numFmtId="2" fontId="0" fillId="23" borderId="33" xfId="0" applyNumberFormat="1" applyFill="1" applyBorder="1" applyAlignment="1">
      <alignment/>
    </xf>
    <xf numFmtId="0" fontId="0" fillId="23" borderId="34" xfId="0" applyFill="1" applyBorder="1" applyAlignment="1">
      <alignment/>
    </xf>
    <xf numFmtId="0" fontId="0" fillId="23" borderId="35" xfId="0" applyFill="1" applyBorder="1" applyAlignment="1">
      <alignment/>
    </xf>
    <xf numFmtId="0" fontId="30" fillId="2" borderId="33" xfId="0" applyFont="1" applyFill="1" applyBorder="1" applyAlignment="1">
      <alignment vertical="top" wrapText="1"/>
    </xf>
    <xf numFmtId="0" fontId="30" fillId="2" borderId="36" xfId="0" applyFont="1" applyFill="1" applyBorder="1" applyAlignment="1">
      <alignment horizontal="left" vertical="top" wrapText="1" indent="3"/>
    </xf>
    <xf numFmtId="0" fontId="30" fillId="2" borderId="35" xfId="0" applyFont="1" applyFill="1" applyBorder="1" applyAlignment="1">
      <alignment horizontal="left" vertical="top" wrapText="1" indent="3"/>
    </xf>
    <xf numFmtId="2" fontId="0" fillId="23" borderId="23" xfId="0" applyNumberFormat="1" applyFill="1" applyBorder="1" applyAlignment="1">
      <alignment/>
    </xf>
    <xf numFmtId="0" fontId="0" fillId="23" borderId="36" xfId="0" applyFill="1" applyBorder="1" applyAlignment="1">
      <alignment/>
    </xf>
    <xf numFmtId="2" fontId="19" fillId="25" borderId="13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9" fillId="2" borderId="12" xfId="0" applyFont="1" applyFill="1" applyBorder="1" applyAlignment="1">
      <alignment vertical="top" wrapText="1"/>
    </xf>
    <xf numFmtId="2" fontId="31" fillId="23" borderId="11" xfId="0" applyNumberFormat="1" applyFont="1" applyFill="1" applyBorder="1" applyAlignment="1">
      <alignment/>
    </xf>
    <xf numFmtId="2" fontId="9" fillId="23" borderId="12" xfId="0" applyNumberFormat="1" applyFont="1" applyFill="1" applyBorder="1" applyAlignment="1">
      <alignment/>
    </xf>
    <xf numFmtId="0" fontId="0" fillId="0" borderId="0" xfId="0" applyAlignment="1">
      <alignment horizontal="left" vertical="top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37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49"/>
  <sheetViews>
    <sheetView zoomScalePageLayoutView="0" workbookViewId="0" topLeftCell="A35">
      <selection activeCell="B50" sqref="B50"/>
    </sheetView>
  </sheetViews>
  <sheetFormatPr defaultColWidth="9.140625" defaultRowHeight="15"/>
  <cols>
    <col min="1" max="1" width="47.00390625" style="2" customWidth="1"/>
    <col min="2" max="2" width="40.28125" style="0" customWidth="1"/>
    <col min="3" max="3" width="48.28125" style="45" customWidth="1"/>
    <col min="4" max="4" width="8.8515625" style="57" customWidth="1"/>
  </cols>
  <sheetData>
    <row r="1" spans="1:3" ht="43.5" customHeight="1">
      <c r="A1" s="126" t="s">
        <v>27</v>
      </c>
      <c r="B1" s="127"/>
      <c r="C1" s="41"/>
    </row>
    <row r="2" spans="1:3" ht="37.5" customHeight="1">
      <c r="A2" s="128" t="s">
        <v>25</v>
      </c>
      <c r="B2" s="128"/>
      <c r="C2" s="42"/>
    </row>
    <row r="3" spans="1:3" ht="15">
      <c r="A3" s="60" t="s">
        <v>0</v>
      </c>
      <c r="B3" s="61" t="s">
        <v>24</v>
      </c>
      <c r="C3" s="43"/>
    </row>
    <row r="4" spans="1:3" ht="15">
      <c r="A4" s="60" t="s">
        <v>1</v>
      </c>
      <c r="B4" s="62">
        <v>7014055796</v>
      </c>
      <c r="C4" s="44"/>
    </row>
    <row r="5" spans="1:3" ht="15">
      <c r="A5" s="60" t="s">
        <v>2</v>
      </c>
      <c r="B5" s="62">
        <v>701401001</v>
      </c>
      <c r="C5" s="44"/>
    </row>
    <row r="6" spans="1:3" ht="32.25" customHeight="1">
      <c r="A6" s="60" t="s">
        <v>3</v>
      </c>
      <c r="B6" s="61" t="s">
        <v>4</v>
      </c>
      <c r="C6" s="43"/>
    </row>
    <row r="7" spans="1:3" ht="15">
      <c r="A7" s="60" t="s">
        <v>5</v>
      </c>
      <c r="B7" s="62" t="s">
        <v>28</v>
      </c>
      <c r="C7" s="44"/>
    </row>
    <row r="8" spans="1:2" ht="15.75" thickBot="1">
      <c r="A8" s="63"/>
      <c r="B8" s="64"/>
    </row>
    <row r="9" spans="1:3" ht="16.5" thickBot="1" thickTop="1">
      <c r="A9" s="65" t="s">
        <v>6</v>
      </c>
      <c r="B9" s="66" t="s">
        <v>7</v>
      </c>
      <c r="C9" s="46"/>
    </row>
    <row r="10" spans="1:4" ht="61.5" thickBot="1" thickTop="1">
      <c r="A10" s="67" t="s">
        <v>30</v>
      </c>
      <c r="B10" s="68" t="s">
        <v>17</v>
      </c>
      <c r="C10" s="47"/>
      <c r="D10" s="58"/>
    </row>
    <row r="11" spans="1:4" ht="21" customHeight="1" thickBot="1" thickTop="1">
      <c r="A11" s="89" t="s">
        <v>31</v>
      </c>
      <c r="B11" s="69">
        <v>24094.605</v>
      </c>
      <c r="C11" s="48"/>
      <c r="D11" s="58"/>
    </row>
    <row r="12" spans="1:4" ht="28.5">
      <c r="A12" s="90" t="s">
        <v>32</v>
      </c>
      <c r="B12" s="70">
        <v>19955.416</v>
      </c>
      <c r="C12" s="49"/>
      <c r="D12" s="59">
        <f>B12-B13-B14-B18-B19-B21-B23</f>
        <v>4340.969000000002</v>
      </c>
    </row>
    <row r="13" spans="1:4" ht="48.75" customHeight="1">
      <c r="A13" s="91" t="s">
        <v>33</v>
      </c>
      <c r="B13" s="71">
        <v>7812.904</v>
      </c>
      <c r="C13" s="50"/>
      <c r="D13" s="58"/>
    </row>
    <row r="14" spans="1:4" ht="60">
      <c r="A14" s="91" t="s">
        <v>34</v>
      </c>
      <c r="B14" s="71">
        <v>2101.627</v>
      </c>
      <c r="C14" s="48"/>
      <c r="D14" s="58"/>
    </row>
    <row r="15" spans="1:4" ht="15">
      <c r="A15" s="92" t="s">
        <v>9</v>
      </c>
      <c r="B15" s="72">
        <f>B14/B16</f>
        <v>3.7313700215896826</v>
      </c>
      <c r="C15" s="51"/>
      <c r="D15" s="58"/>
    </row>
    <row r="16" spans="1:4" ht="15">
      <c r="A16" s="92" t="s">
        <v>10</v>
      </c>
      <c r="B16" s="73">
        <v>563.232</v>
      </c>
      <c r="C16" s="52"/>
      <c r="D16" s="58"/>
    </row>
    <row r="17" spans="1:4" ht="30">
      <c r="A17" s="91" t="s">
        <v>35</v>
      </c>
      <c r="B17" s="74"/>
      <c r="C17" s="53"/>
      <c r="D17" s="58"/>
    </row>
    <row r="18" spans="1:4" ht="60">
      <c r="A18" s="91" t="s">
        <v>54</v>
      </c>
      <c r="B18" s="71"/>
      <c r="C18" s="48"/>
      <c r="D18" s="58"/>
    </row>
    <row r="19" spans="1:4" ht="48.75" customHeight="1">
      <c r="A19" s="91" t="s">
        <v>36</v>
      </c>
      <c r="B19" s="71">
        <v>500.844</v>
      </c>
      <c r="C19" s="48"/>
      <c r="D19" s="58"/>
    </row>
    <row r="20" spans="1:4" ht="45">
      <c r="A20" s="93" t="s">
        <v>53</v>
      </c>
      <c r="B20" s="71">
        <v>4340.969</v>
      </c>
      <c r="C20" s="53"/>
      <c r="D20" s="58"/>
    </row>
    <row r="21" spans="1:4" ht="30">
      <c r="A21" s="91" t="s">
        <v>38</v>
      </c>
      <c r="B21" s="71">
        <v>2777.158</v>
      </c>
      <c r="C21" s="48"/>
      <c r="D21" s="58"/>
    </row>
    <row r="22" spans="1:4" ht="32.25" customHeight="1">
      <c r="A22" s="93" t="s">
        <v>57</v>
      </c>
      <c r="B22" s="71"/>
      <c r="C22" s="48"/>
      <c r="D22" s="58"/>
    </row>
    <row r="23" spans="1:4" ht="30">
      <c r="A23" s="91" t="s">
        <v>37</v>
      </c>
      <c r="B23" s="71">
        <f>2089.321+19.424+17.529+231.573+64.067</f>
        <v>2421.9139999999998</v>
      </c>
      <c r="C23" s="50"/>
      <c r="D23" s="58"/>
    </row>
    <row r="24" spans="1:4" ht="102.75" customHeight="1" thickBot="1">
      <c r="A24" s="91" t="s">
        <v>55</v>
      </c>
      <c r="B24" s="75"/>
      <c r="C24" s="48"/>
      <c r="D24" s="58"/>
    </row>
    <row r="25" spans="1:4" ht="133.5" customHeight="1" thickBot="1">
      <c r="A25" s="94" t="s">
        <v>56</v>
      </c>
      <c r="B25" s="76"/>
      <c r="C25" s="53"/>
      <c r="D25" s="58"/>
    </row>
    <row r="26" spans="1:4" ht="133.5" customHeight="1" thickBot="1">
      <c r="A26" s="95" t="s">
        <v>41</v>
      </c>
      <c r="B26" s="77">
        <f>17.529+2089.321+19.424</f>
        <v>2126.274</v>
      </c>
      <c r="C26" s="53"/>
      <c r="D26" s="58"/>
    </row>
    <row r="27" spans="1:3" ht="75.75" thickBot="1">
      <c r="A27" s="96" t="s">
        <v>42</v>
      </c>
      <c r="B27" s="78"/>
      <c r="C27" s="54"/>
    </row>
    <row r="28" spans="1:4" ht="54.75" customHeight="1" thickBot="1">
      <c r="A28" s="97" t="s">
        <v>43</v>
      </c>
      <c r="B28" s="79"/>
      <c r="C28" s="53"/>
      <c r="D28" s="58"/>
    </row>
    <row r="29" spans="1:4" ht="45.75" thickBot="1">
      <c r="A29" s="98" t="s">
        <v>44</v>
      </c>
      <c r="B29" s="80">
        <v>4139.189</v>
      </c>
      <c r="C29" s="48"/>
      <c r="D29" s="58"/>
    </row>
    <row r="30" spans="1:4" ht="91.5" thickBot="1" thickTop="1">
      <c r="A30" s="99" t="s">
        <v>45</v>
      </c>
      <c r="B30" s="81"/>
      <c r="C30" s="54"/>
      <c r="D30" s="58"/>
    </row>
    <row r="31" spans="1:4" ht="16.5" thickBot="1" thickTop="1">
      <c r="A31" s="99" t="s">
        <v>46</v>
      </c>
      <c r="B31" s="81">
        <v>423.438</v>
      </c>
      <c r="C31" s="54"/>
      <c r="D31" s="58"/>
    </row>
    <row r="32" spans="1:4" ht="16.5" thickBot="1" thickTop="1">
      <c r="A32" s="99" t="s">
        <v>47</v>
      </c>
      <c r="B32" s="81"/>
      <c r="C32" s="54"/>
      <c r="D32" s="58"/>
    </row>
    <row r="33" spans="1:4" ht="31.5" thickBot="1" thickTop="1">
      <c r="A33" s="99" t="s">
        <v>48</v>
      </c>
      <c r="B33" s="82">
        <v>349.176</v>
      </c>
      <c r="C33" s="54"/>
      <c r="D33" s="58"/>
    </row>
    <row r="34" spans="1:4" ht="33" customHeight="1" thickTop="1">
      <c r="A34" s="100" t="s">
        <v>49</v>
      </c>
      <c r="B34" s="83">
        <v>831.361</v>
      </c>
      <c r="C34" s="54"/>
      <c r="D34" s="58"/>
    </row>
    <row r="35" spans="1:4" ht="15">
      <c r="A35" s="101" t="s">
        <v>11</v>
      </c>
      <c r="B35" s="84"/>
      <c r="C35" s="54"/>
      <c r="D35" s="58"/>
    </row>
    <row r="36" spans="1:4" ht="30.75" thickBot="1">
      <c r="A36" s="102" t="s">
        <v>12</v>
      </c>
      <c r="B36" s="85"/>
      <c r="C36" s="54"/>
      <c r="D36" s="58"/>
    </row>
    <row r="37" spans="1:4" ht="16.5" thickBot="1" thickTop="1">
      <c r="A37" s="99" t="s">
        <v>50</v>
      </c>
      <c r="B37" s="86">
        <v>9.866</v>
      </c>
      <c r="C37" s="54"/>
      <c r="D37" s="58"/>
    </row>
    <row r="38" spans="1:4" ht="31.5" thickBot="1" thickTop="1">
      <c r="A38" s="99" t="s">
        <v>13</v>
      </c>
      <c r="B38" s="86">
        <f>(10274+2517+8800+1550+1850+16421+22600+1800+14500+5500+687)/1000</f>
        <v>86.499</v>
      </c>
      <c r="C38" s="54"/>
      <c r="D38" s="58"/>
    </row>
    <row r="39" spans="1:4" ht="16.5" thickBot="1" thickTop="1">
      <c r="A39" s="99" t="s">
        <v>14</v>
      </c>
      <c r="B39" s="86">
        <f>4+2+1+2+3+1+1+4+1+1+1</f>
        <v>21</v>
      </c>
      <c r="C39" s="54"/>
      <c r="D39" s="58"/>
    </row>
    <row r="40" spans="1:4" ht="31.5" thickBot="1" thickTop="1">
      <c r="A40" s="99" t="s">
        <v>15</v>
      </c>
      <c r="B40" s="86">
        <v>3</v>
      </c>
      <c r="C40" s="54"/>
      <c r="D40" s="58"/>
    </row>
    <row r="41" spans="1:4" ht="31.5" thickBot="1" thickTop="1">
      <c r="A41" s="99" t="s">
        <v>51</v>
      </c>
      <c r="B41" s="81">
        <v>36.163</v>
      </c>
      <c r="C41" s="54"/>
      <c r="D41" s="58"/>
    </row>
    <row r="42" spans="1:4" ht="31.5" thickBot="1" thickTop="1">
      <c r="A42" s="99" t="s">
        <v>52</v>
      </c>
      <c r="B42" s="87">
        <f>B14/B33</f>
        <v>6.018818590052009</v>
      </c>
      <c r="C42" s="55"/>
      <c r="D42" s="58"/>
    </row>
    <row r="43" spans="1:2" ht="31.5" thickBot="1" thickTop="1">
      <c r="A43" s="99" t="s">
        <v>58</v>
      </c>
      <c r="B43" s="87"/>
    </row>
    <row r="44" spans="1:3" ht="33" customHeight="1" thickBot="1" thickTop="1">
      <c r="A44" s="99" t="s">
        <v>59</v>
      </c>
      <c r="B44" s="87"/>
      <c r="C44" s="56"/>
    </row>
    <row r="45" spans="1:4" ht="15" customHeight="1" thickTop="1">
      <c r="A45" s="125"/>
      <c r="B45" s="125"/>
      <c r="C45" s="56"/>
      <c r="D45" s="57" t="s">
        <v>16</v>
      </c>
    </row>
    <row r="46" spans="1:3" ht="15" customHeight="1">
      <c r="A46" s="125"/>
      <c r="B46" s="125"/>
      <c r="C46" s="56"/>
    </row>
    <row r="47" spans="1:3" ht="15" customHeight="1">
      <c r="A47" s="125"/>
      <c r="B47" s="125"/>
      <c r="C47" s="56"/>
    </row>
    <row r="48" ht="15" customHeight="1"/>
    <row r="49" spans="1:3" ht="15" customHeight="1">
      <c r="A49" s="125"/>
      <c r="B49" s="125"/>
      <c r="C49" s="56"/>
    </row>
  </sheetData>
  <sheetProtection/>
  <mergeCells count="6">
    <mergeCell ref="A49:B49"/>
    <mergeCell ref="A1:B1"/>
    <mergeCell ref="A2:B2"/>
    <mergeCell ref="A45:B45"/>
    <mergeCell ref="A46:B46"/>
    <mergeCell ref="A47:B47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49"/>
  <sheetViews>
    <sheetView tabSelected="1" zoomScalePageLayoutView="0" workbookViewId="0" topLeftCell="A23">
      <selection activeCell="B26" sqref="B26"/>
    </sheetView>
  </sheetViews>
  <sheetFormatPr defaultColWidth="9.140625" defaultRowHeight="15"/>
  <cols>
    <col min="1" max="1" width="47.00390625" style="2" customWidth="1"/>
    <col min="2" max="2" width="40.28125" style="0" customWidth="1"/>
    <col min="3" max="4" width="40.28125" style="45" customWidth="1"/>
    <col min="5" max="5" width="8.8515625" style="57" customWidth="1"/>
  </cols>
  <sheetData>
    <row r="1" spans="1:4" ht="43.5" customHeight="1">
      <c r="A1" s="129" t="s">
        <v>27</v>
      </c>
      <c r="B1" s="130"/>
      <c r="C1" s="41"/>
      <c r="D1" s="41"/>
    </row>
    <row r="2" spans="1:4" ht="37.5" customHeight="1">
      <c r="A2" s="131" t="s">
        <v>23</v>
      </c>
      <c r="B2" s="131"/>
      <c r="C2" s="103"/>
      <c r="D2" s="103"/>
    </row>
    <row r="3" spans="1:4" ht="15">
      <c r="A3" s="1" t="s">
        <v>0</v>
      </c>
      <c r="B3" s="20" t="s">
        <v>24</v>
      </c>
      <c r="C3" s="43"/>
      <c r="D3" s="43"/>
    </row>
    <row r="4" spans="1:4" ht="15">
      <c r="A4" s="1" t="s">
        <v>1</v>
      </c>
      <c r="B4" s="21">
        <v>7014055796</v>
      </c>
      <c r="C4" s="44"/>
      <c r="D4" s="44"/>
    </row>
    <row r="5" spans="1:4" ht="15">
      <c r="A5" s="1" t="s">
        <v>2</v>
      </c>
      <c r="B5" s="21">
        <v>701401001</v>
      </c>
      <c r="C5" s="44"/>
      <c r="D5" s="44"/>
    </row>
    <row r="6" spans="1:4" ht="32.25" customHeight="1">
      <c r="A6" s="1" t="s">
        <v>3</v>
      </c>
      <c r="B6" s="20" t="s">
        <v>4</v>
      </c>
      <c r="C6" s="43"/>
      <c r="D6" s="43"/>
    </row>
    <row r="7" spans="1:4" ht="15">
      <c r="A7" s="1" t="s">
        <v>5</v>
      </c>
      <c r="B7" s="21" t="s">
        <v>28</v>
      </c>
      <c r="C7" s="44"/>
      <c r="D7" s="44"/>
    </row>
    <row r="8" ht="15.75" thickBot="1"/>
    <row r="9" spans="1:4" ht="16.5" thickBot="1" thickTop="1">
      <c r="A9" s="3" t="s">
        <v>6</v>
      </c>
      <c r="B9" s="4" t="s">
        <v>7</v>
      </c>
      <c r="C9" s="46"/>
      <c r="D9" s="46"/>
    </row>
    <row r="10" spans="1:4" ht="61.5" thickBot="1" thickTop="1">
      <c r="A10" s="5" t="str">
        <f>'Ф. 2.7.Зареч,Мирн,Октябр,Город'!A10</f>
        <v>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v>
      </c>
      <c r="B10" s="22" t="s">
        <v>17</v>
      </c>
      <c r="C10" s="47"/>
      <c r="D10" s="47"/>
    </row>
    <row r="11" spans="1:4" ht="21" customHeight="1" thickBot="1" thickTop="1">
      <c r="A11" s="89" t="s">
        <v>31</v>
      </c>
      <c r="B11" s="40">
        <v>6242.006</v>
      </c>
      <c r="C11" s="48"/>
      <c r="D11" s="48"/>
    </row>
    <row r="12" spans="1:5" ht="29.25" thickTop="1">
      <c r="A12" s="90" t="s">
        <v>32</v>
      </c>
      <c r="B12" s="88">
        <v>5320.037</v>
      </c>
      <c r="C12" s="104"/>
      <c r="D12" s="104"/>
      <c r="E12" s="106">
        <f>B12-B14-B21-B22-B23-B24</f>
        <v>3.339550858072471E-13</v>
      </c>
    </row>
    <row r="13" spans="1:4" ht="48.75" customHeight="1">
      <c r="A13" s="91" t="s">
        <v>33</v>
      </c>
      <c r="B13" s="25"/>
      <c r="C13" s="48"/>
      <c r="D13" s="48"/>
    </row>
    <row r="14" spans="1:4" ht="60.75" customHeight="1">
      <c r="A14" s="91" t="s">
        <v>34</v>
      </c>
      <c r="B14" s="25">
        <v>2073.04</v>
      </c>
      <c r="C14" s="48"/>
      <c r="D14" s="48"/>
    </row>
    <row r="15" spans="1:4" ht="15">
      <c r="A15" s="92" t="s">
        <v>9</v>
      </c>
      <c r="B15" s="37">
        <f>B14/B16</f>
        <v>3.933259210631169</v>
      </c>
      <c r="C15" s="105"/>
      <c r="D15" s="105"/>
    </row>
    <row r="16" spans="1:4" ht="15">
      <c r="A16" s="92" t="s">
        <v>10</v>
      </c>
      <c r="B16" s="25">
        <v>527.054</v>
      </c>
      <c r="C16" s="48"/>
      <c r="D16" s="48"/>
    </row>
    <row r="17" spans="1:4" ht="30">
      <c r="A17" s="91" t="s">
        <v>35</v>
      </c>
      <c r="B17" s="28"/>
      <c r="C17" s="53"/>
      <c r="D17" s="53"/>
    </row>
    <row r="18" spans="1:4" ht="60">
      <c r="A18" s="91" t="s">
        <v>54</v>
      </c>
      <c r="B18" s="25"/>
      <c r="C18" s="48"/>
      <c r="D18" s="48"/>
    </row>
    <row r="19" spans="1:4" ht="49.5" customHeight="1">
      <c r="A19" s="91" t="s">
        <v>36</v>
      </c>
      <c r="B19" s="28"/>
      <c r="C19" s="53"/>
      <c r="D19" s="53"/>
    </row>
    <row r="20" spans="1:4" ht="45.75" customHeight="1">
      <c r="A20" s="93" t="s">
        <v>53</v>
      </c>
      <c r="B20" s="28"/>
      <c r="C20" s="53"/>
      <c r="D20" s="53"/>
    </row>
    <row r="21" spans="1:4" ht="30">
      <c r="A21" s="91" t="s">
        <v>38</v>
      </c>
      <c r="B21" s="25">
        <v>1128.46</v>
      </c>
      <c r="C21" s="53"/>
      <c r="D21" s="53"/>
    </row>
    <row r="22" spans="1:4" ht="48.75" customHeight="1">
      <c r="A22" s="93" t="s">
        <v>57</v>
      </c>
      <c r="B22" s="25">
        <v>1741.272</v>
      </c>
      <c r="C22" s="48"/>
      <c r="D22" s="48"/>
    </row>
    <row r="23" spans="1:4" ht="30">
      <c r="A23" s="91" t="s">
        <v>37</v>
      </c>
      <c r="B23" s="25">
        <f>12.179+249.982+48.038+13.537</f>
        <v>323.736</v>
      </c>
      <c r="C23" s="53"/>
      <c r="D23" s="53"/>
    </row>
    <row r="24" spans="1:4" ht="102" customHeight="1">
      <c r="A24" s="91" t="s">
        <v>39</v>
      </c>
      <c r="B24" s="25">
        <v>53.529</v>
      </c>
      <c r="C24" s="48"/>
      <c r="D24" s="48"/>
    </row>
    <row r="25" spans="1:4" ht="133.5" customHeight="1" thickBot="1">
      <c r="A25" s="94" t="s">
        <v>40</v>
      </c>
      <c r="B25" s="29"/>
      <c r="C25" s="53"/>
      <c r="D25" s="53"/>
    </row>
    <row r="26" spans="1:4" ht="151.5" thickBot="1" thickTop="1">
      <c r="A26" s="95" t="s">
        <v>60</v>
      </c>
      <c r="B26" s="40"/>
      <c r="C26" s="48"/>
      <c r="D26" s="48"/>
    </row>
    <row r="27" spans="1:4" ht="76.5" thickBot="1" thickTop="1">
      <c r="A27" s="96" t="s">
        <v>42</v>
      </c>
      <c r="B27" s="7"/>
      <c r="C27" s="54"/>
      <c r="D27" s="54"/>
    </row>
    <row r="28" spans="1:4" ht="60.75" thickBot="1">
      <c r="A28" s="97" t="s">
        <v>43</v>
      </c>
      <c r="B28" s="13"/>
      <c r="C28" s="54"/>
      <c r="D28" s="54"/>
    </row>
    <row r="29" spans="1:5" ht="46.5" thickBot="1" thickTop="1">
      <c r="A29" s="98" t="s">
        <v>44</v>
      </c>
      <c r="B29" s="39">
        <v>921.969</v>
      </c>
      <c r="C29" s="54"/>
      <c r="D29" s="54"/>
      <c r="E29" s="106">
        <f>B11-B12</f>
        <v>921.969</v>
      </c>
    </row>
    <row r="30" spans="1:4" ht="91.5" thickBot="1" thickTop="1">
      <c r="A30" s="99" t="s">
        <v>45</v>
      </c>
      <c r="B30" s="13"/>
      <c r="C30" s="54"/>
      <c r="D30" s="54"/>
    </row>
    <row r="31" spans="1:4" ht="16.5" thickBot="1" thickTop="1">
      <c r="A31" s="99" t="s">
        <v>46</v>
      </c>
      <c r="B31" s="6">
        <v>113.36</v>
      </c>
      <c r="C31" s="54"/>
      <c r="D31" s="54"/>
    </row>
    <row r="32" spans="1:4" ht="16.5" thickBot="1" thickTop="1">
      <c r="A32" s="99" t="s">
        <v>47</v>
      </c>
      <c r="B32" s="6"/>
      <c r="C32" s="54"/>
      <c r="D32" s="54"/>
    </row>
    <row r="33" spans="1:4" ht="31.5" thickBot="1" thickTop="1">
      <c r="A33" s="99" t="s">
        <v>48</v>
      </c>
      <c r="B33" s="6"/>
      <c r="C33" s="54"/>
      <c r="D33" s="54"/>
    </row>
    <row r="34" spans="1:4" ht="31.5" thickBot="1" thickTop="1">
      <c r="A34" s="100" t="s">
        <v>49</v>
      </c>
      <c r="B34" s="39">
        <v>126.024</v>
      </c>
      <c r="C34" s="54"/>
      <c r="D34" s="54"/>
    </row>
    <row r="35" spans="1:4" ht="19.5" customHeight="1" thickTop="1">
      <c r="A35" s="101" t="s">
        <v>11</v>
      </c>
      <c r="B35" s="39"/>
      <c r="C35" s="55"/>
      <c r="D35" s="55"/>
    </row>
    <row r="36" spans="1:4" ht="30.75" thickBot="1">
      <c r="A36" s="102" t="s">
        <v>12</v>
      </c>
      <c r="B36" s="9"/>
      <c r="C36" s="54"/>
      <c r="D36" s="54"/>
    </row>
    <row r="37" spans="1:4" ht="16.5" thickBot="1" thickTop="1">
      <c r="A37" s="99" t="s">
        <v>50</v>
      </c>
      <c r="B37" s="19">
        <v>8.4</v>
      </c>
      <c r="C37" s="54"/>
      <c r="D37" s="54"/>
    </row>
    <row r="38" spans="1:4" ht="31.5" thickBot="1" thickTop="1">
      <c r="A38" s="99" t="s">
        <v>13</v>
      </c>
      <c r="B38" s="38">
        <f>(6820+8832+4304+3336+5250)/1000</f>
        <v>28.542</v>
      </c>
      <c r="C38" s="54"/>
      <c r="D38" s="54"/>
    </row>
    <row r="39" spans="1:4" ht="16.5" thickBot="1" thickTop="1">
      <c r="A39" s="99" t="s">
        <v>14</v>
      </c>
      <c r="B39" s="13">
        <v>17</v>
      </c>
      <c r="C39" s="55"/>
      <c r="D39" s="55"/>
    </row>
    <row r="40" spans="1:4" ht="31.5" thickBot="1" thickTop="1">
      <c r="A40" s="99" t="s">
        <v>15</v>
      </c>
      <c r="B40" s="13">
        <v>2</v>
      </c>
      <c r="C40" s="54"/>
      <c r="D40" s="54"/>
    </row>
    <row r="41" spans="1:4" ht="31.5" thickBot="1" thickTop="1">
      <c r="A41" s="99" t="s">
        <v>51</v>
      </c>
      <c r="B41" s="6">
        <v>13.92</v>
      </c>
      <c r="C41" s="54"/>
      <c r="D41" s="54"/>
    </row>
    <row r="42" spans="1:4" ht="31.5" thickBot="1" thickTop="1">
      <c r="A42" s="99" t="s">
        <v>52</v>
      </c>
      <c r="B42" s="35">
        <f>B14/B31</f>
        <v>18.287226534932955</v>
      </c>
      <c r="C42" s="54"/>
      <c r="D42" s="54"/>
    </row>
    <row r="43" spans="1:2" ht="31.5" thickBot="1" thickTop="1">
      <c r="A43" s="99" t="s">
        <v>58</v>
      </c>
      <c r="B43" s="87"/>
    </row>
    <row r="44" spans="1:4" ht="42" customHeight="1" thickBot="1" thickTop="1">
      <c r="A44" s="99" t="s">
        <v>59</v>
      </c>
      <c r="B44" s="87"/>
      <c r="C44" s="56"/>
      <c r="D44" s="56"/>
    </row>
    <row r="45" spans="1:4" ht="15" customHeight="1" thickTop="1">
      <c r="A45" s="125"/>
      <c r="B45" s="125"/>
      <c r="C45" s="56"/>
      <c r="D45" s="56"/>
    </row>
    <row r="46" spans="1:4" ht="15" customHeight="1">
      <c r="A46" s="125"/>
      <c r="B46" s="125"/>
      <c r="C46" s="56"/>
      <c r="D46" s="56"/>
    </row>
    <row r="47" spans="1:4" ht="15" customHeight="1">
      <c r="A47" s="125"/>
      <c r="B47" s="125"/>
      <c r="C47" s="56"/>
      <c r="D47" s="56"/>
    </row>
    <row r="48" ht="15" customHeight="1"/>
    <row r="49" spans="1:4" ht="15" customHeight="1">
      <c r="A49" s="125"/>
      <c r="B49" s="125"/>
      <c r="C49" s="56"/>
      <c r="D49" s="56"/>
    </row>
  </sheetData>
  <sheetProtection/>
  <mergeCells count="6">
    <mergeCell ref="A1:B1"/>
    <mergeCell ref="A45:B45"/>
    <mergeCell ref="A46:B46"/>
    <mergeCell ref="A47:B47"/>
    <mergeCell ref="A49:B49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C47"/>
  <sheetViews>
    <sheetView zoomScalePageLayoutView="0" workbookViewId="0" topLeftCell="A39">
      <selection activeCell="A49" sqref="A49"/>
    </sheetView>
  </sheetViews>
  <sheetFormatPr defaultColWidth="9.140625" defaultRowHeight="15"/>
  <cols>
    <col min="1" max="1" width="47.00390625" style="2" customWidth="1"/>
    <col min="2" max="2" width="45.57421875" style="0" customWidth="1"/>
  </cols>
  <sheetData>
    <row r="1" spans="1:2" ht="43.5" customHeight="1">
      <c r="A1" s="129" t="s">
        <v>27</v>
      </c>
      <c r="B1" s="130"/>
    </row>
    <row r="2" spans="1:2" ht="30">
      <c r="A2" s="1" t="s">
        <v>0</v>
      </c>
      <c r="B2" s="20" t="s">
        <v>22</v>
      </c>
    </row>
    <row r="3" spans="1:2" ht="15">
      <c r="A3" s="1" t="s">
        <v>1</v>
      </c>
      <c r="B3" s="21">
        <v>7014055796</v>
      </c>
    </row>
    <row r="4" spans="1:2" ht="15">
      <c r="A4" s="1" t="s">
        <v>2</v>
      </c>
      <c r="B4" s="21">
        <v>701401001</v>
      </c>
    </row>
    <row r="5" spans="1:2" ht="32.25" customHeight="1">
      <c r="A5" s="1" t="s">
        <v>3</v>
      </c>
      <c r="B5" s="20" t="s">
        <v>4</v>
      </c>
    </row>
    <row r="6" spans="1:2" ht="15">
      <c r="A6" s="1" t="s">
        <v>5</v>
      </c>
      <c r="B6" s="21" t="s">
        <v>29</v>
      </c>
    </row>
    <row r="7" ht="15.75" thickBot="1"/>
    <row r="8" spans="1:2" ht="16.5" thickBot="1" thickTop="1">
      <c r="A8" s="3" t="s">
        <v>6</v>
      </c>
      <c r="B8" s="4" t="s">
        <v>7</v>
      </c>
    </row>
    <row r="9" spans="1:3" ht="61.5" thickBot="1" thickTop="1">
      <c r="A9" s="5" t="s">
        <v>8</v>
      </c>
      <c r="B9" s="22" t="s">
        <v>17</v>
      </c>
      <c r="C9" s="23"/>
    </row>
    <row r="10" spans="1:3" ht="21" customHeight="1" thickBot="1" thickTop="1">
      <c r="A10" s="89" t="s">
        <v>31</v>
      </c>
      <c r="B10" s="26">
        <v>849.375</v>
      </c>
      <c r="C10" s="23"/>
    </row>
    <row r="11" spans="1:3" ht="29.25" thickTop="1">
      <c r="A11" s="90" t="s">
        <v>32</v>
      </c>
      <c r="B11" s="27">
        <v>817.738</v>
      </c>
      <c r="C11" s="107"/>
    </row>
    <row r="12" spans="1:3" ht="48.75" customHeight="1">
      <c r="A12" s="91" t="s">
        <v>33</v>
      </c>
      <c r="B12" s="28"/>
      <c r="C12" s="23"/>
    </row>
    <row r="13" spans="1:3" ht="60">
      <c r="A13" s="91" t="s">
        <v>34</v>
      </c>
      <c r="B13" s="28">
        <v>787.624</v>
      </c>
      <c r="C13" s="23"/>
    </row>
    <row r="14" spans="1:3" ht="15">
      <c r="A14" s="92" t="s">
        <v>9</v>
      </c>
      <c r="B14" s="25">
        <f>B13/B15</f>
        <v>3.7244660074808604</v>
      </c>
      <c r="C14" s="23"/>
    </row>
    <row r="15" spans="1:3" ht="15">
      <c r="A15" s="92" t="s">
        <v>10</v>
      </c>
      <c r="B15" s="28">
        <v>211.473</v>
      </c>
      <c r="C15" s="23"/>
    </row>
    <row r="16" spans="1:3" ht="30">
      <c r="A16" s="91" t="s">
        <v>35</v>
      </c>
      <c r="B16" s="28"/>
      <c r="C16" s="23"/>
    </row>
    <row r="17" spans="1:3" ht="60">
      <c r="A17" s="91" t="s">
        <v>54</v>
      </c>
      <c r="B17" s="28"/>
      <c r="C17" s="23"/>
    </row>
    <row r="18" spans="1:3" ht="60">
      <c r="A18" s="91" t="s">
        <v>36</v>
      </c>
      <c r="B18" s="28"/>
      <c r="C18" s="23"/>
    </row>
    <row r="19" spans="1:3" ht="45">
      <c r="A19" s="93" t="s">
        <v>53</v>
      </c>
      <c r="B19" s="28"/>
      <c r="C19" s="23"/>
    </row>
    <row r="20" spans="1:3" ht="30">
      <c r="A20" s="91" t="s">
        <v>38</v>
      </c>
      <c r="B20" s="28">
        <v>0</v>
      </c>
      <c r="C20" s="23"/>
    </row>
    <row r="21" spans="1:3" ht="60">
      <c r="A21" s="93" t="s">
        <v>57</v>
      </c>
      <c r="B21" s="28"/>
      <c r="C21" s="23"/>
    </row>
    <row r="22" spans="1:3" ht="30">
      <c r="A22" s="91" t="s">
        <v>37</v>
      </c>
      <c r="B22" s="28">
        <f>8.383+12.644</f>
        <v>21.027</v>
      </c>
      <c r="C22" s="23"/>
    </row>
    <row r="23" spans="1:3" ht="33" customHeight="1">
      <c r="A23" s="91" t="s">
        <v>39</v>
      </c>
      <c r="B23" s="28">
        <v>9.087</v>
      </c>
      <c r="C23" s="23"/>
    </row>
    <row r="24" spans="1:3" ht="63" customHeight="1" thickBot="1">
      <c r="A24" s="94" t="s">
        <v>40</v>
      </c>
      <c r="B24" s="29"/>
      <c r="C24" s="23"/>
    </row>
    <row r="25" spans="1:3" ht="151.5" thickBot="1" thickTop="1">
      <c r="A25" s="95" t="s">
        <v>41</v>
      </c>
      <c r="B25" s="26"/>
      <c r="C25" s="23"/>
    </row>
    <row r="26" spans="1:2" ht="76.5" thickBot="1" thickTop="1">
      <c r="A26" s="96" t="s">
        <v>42</v>
      </c>
      <c r="B26" s="7"/>
    </row>
    <row r="27" spans="1:2" ht="60.75" thickBot="1">
      <c r="A27" s="97" t="s">
        <v>43</v>
      </c>
      <c r="B27" s="13"/>
    </row>
    <row r="28" spans="1:2" ht="46.5" thickBot="1" thickTop="1">
      <c r="A28" s="98" t="s">
        <v>44</v>
      </c>
      <c r="B28" s="39">
        <v>31.637</v>
      </c>
    </row>
    <row r="29" spans="1:2" ht="91.5" thickBot="1" thickTop="1">
      <c r="A29" s="99" t="s">
        <v>45</v>
      </c>
      <c r="B29" s="13"/>
    </row>
    <row r="30" spans="1:2" ht="16.5" thickBot="1" thickTop="1">
      <c r="A30" s="99" t="s">
        <v>46</v>
      </c>
      <c r="B30" s="6">
        <v>15.48</v>
      </c>
    </row>
    <row r="31" spans="1:3" ht="16.5" thickBot="1" thickTop="1">
      <c r="A31" s="99" t="s">
        <v>47</v>
      </c>
      <c r="B31" s="6"/>
      <c r="C31" s="23"/>
    </row>
    <row r="32" spans="1:3" ht="31.5" thickBot="1" thickTop="1">
      <c r="A32" s="99" t="s">
        <v>48</v>
      </c>
      <c r="B32" s="6">
        <v>0</v>
      </c>
      <c r="C32" s="23"/>
    </row>
    <row r="33" spans="1:3" ht="31.5" thickBot="1" thickTop="1">
      <c r="A33" s="100" t="s">
        <v>49</v>
      </c>
      <c r="B33" s="7">
        <v>14.28</v>
      </c>
      <c r="C33" s="23"/>
    </row>
    <row r="34" spans="1:3" ht="19.5" customHeight="1" thickTop="1">
      <c r="A34" s="101" t="s">
        <v>11</v>
      </c>
      <c r="B34" s="7"/>
      <c r="C34" s="23"/>
    </row>
    <row r="35" spans="1:3" ht="30.75" thickBot="1">
      <c r="A35" s="102" t="s">
        <v>12</v>
      </c>
      <c r="B35" s="9"/>
      <c r="C35" s="23"/>
    </row>
    <row r="36" spans="1:3" ht="16.5" thickBot="1" thickTop="1">
      <c r="A36" s="99" t="s">
        <v>50</v>
      </c>
      <c r="B36" s="13"/>
      <c r="C36" s="23"/>
    </row>
    <row r="37" spans="1:3" ht="31.5" thickBot="1" thickTop="1">
      <c r="A37" s="99" t="s">
        <v>13</v>
      </c>
      <c r="B37" s="19">
        <v>8.4</v>
      </c>
      <c r="C37" s="23"/>
    </row>
    <row r="38" spans="1:3" ht="16.5" thickBot="1" thickTop="1">
      <c r="A38" s="99" t="s">
        <v>14</v>
      </c>
      <c r="B38" s="13">
        <f>2220/1000</f>
        <v>2.22</v>
      </c>
      <c r="C38" s="23"/>
    </row>
    <row r="39" spans="1:3" ht="31.5" thickBot="1" thickTop="1">
      <c r="A39" s="99" t="s">
        <v>15</v>
      </c>
      <c r="B39" s="13">
        <v>3</v>
      </c>
      <c r="C39" s="23"/>
    </row>
    <row r="40" spans="1:3" ht="31.5" thickBot="1" thickTop="1">
      <c r="A40" s="99" t="s">
        <v>51</v>
      </c>
      <c r="B40" s="6">
        <v>1.54</v>
      </c>
      <c r="C40" s="23"/>
    </row>
    <row r="41" spans="1:3" ht="31.5" thickBot="1" thickTop="1">
      <c r="A41" s="99" t="s">
        <v>52</v>
      </c>
      <c r="B41" s="35">
        <f>B13/B30</f>
        <v>50.88010335917313</v>
      </c>
      <c r="C41" s="23"/>
    </row>
    <row r="42" spans="1:2" ht="18" customHeight="1" thickBot="1" thickTop="1">
      <c r="A42" s="99" t="s">
        <v>58</v>
      </c>
      <c r="B42" s="87"/>
    </row>
    <row r="43" spans="1:3" ht="36" customHeight="1" thickBot="1" thickTop="1">
      <c r="A43" s="99" t="s">
        <v>59</v>
      </c>
      <c r="B43" s="87"/>
      <c r="C43" t="s">
        <v>16</v>
      </c>
    </row>
    <row r="44" spans="1:2" ht="15" customHeight="1" thickTop="1">
      <c r="A44" s="125"/>
      <c r="B44" s="125"/>
    </row>
    <row r="45" spans="1:2" ht="15" customHeight="1">
      <c r="A45" s="125"/>
      <c r="B45" s="125"/>
    </row>
    <row r="46" ht="15" customHeight="1"/>
    <row r="47" spans="1:2" ht="15" customHeight="1">
      <c r="A47" s="125"/>
      <c r="B47" s="125"/>
    </row>
  </sheetData>
  <sheetProtection/>
  <mergeCells count="4">
    <mergeCell ref="A1:B1"/>
    <mergeCell ref="A44:B44"/>
    <mergeCell ref="A45:B45"/>
    <mergeCell ref="A47:B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48"/>
  <sheetViews>
    <sheetView zoomScalePageLayoutView="0" workbookViewId="0" topLeftCell="A40">
      <selection activeCell="A49" sqref="A49"/>
    </sheetView>
  </sheetViews>
  <sheetFormatPr defaultColWidth="9.140625" defaultRowHeight="15"/>
  <cols>
    <col min="1" max="1" width="51.421875" style="2" customWidth="1"/>
    <col min="2" max="2" width="33.8515625" style="0" customWidth="1"/>
  </cols>
  <sheetData>
    <row r="1" spans="1:2" ht="43.5" customHeight="1">
      <c r="A1" s="129" t="s">
        <v>27</v>
      </c>
      <c r="B1" s="130"/>
    </row>
    <row r="2" spans="1:2" ht="30">
      <c r="A2" s="1" t="s">
        <v>0</v>
      </c>
      <c r="B2" s="20" t="s">
        <v>18</v>
      </c>
    </row>
    <row r="3" spans="1:2" ht="15">
      <c r="A3" s="1" t="s">
        <v>1</v>
      </c>
      <c r="B3" s="21">
        <v>7014055796</v>
      </c>
    </row>
    <row r="4" spans="1:2" ht="15">
      <c r="A4" s="1" t="s">
        <v>2</v>
      </c>
      <c r="B4" s="21">
        <v>701401001</v>
      </c>
    </row>
    <row r="5" spans="1:2" ht="32.25" customHeight="1">
      <c r="A5" s="1" t="s">
        <v>3</v>
      </c>
      <c r="B5" s="20" t="s">
        <v>4</v>
      </c>
    </row>
    <row r="6" spans="1:2" ht="15">
      <c r="A6" s="1" t="s">
        <v>5</v>
      </c>
      <c r="B6" s="21" t="s">
        <v>29</v>
      </c>
    </row>
    <row r="7" ht="15.75" thickBot="1"/>
    <row r="8" spans="1:2" ht="16.5" thickBot="1" thickTop="1">
      <c r="A8" s="3" t="s">
        <v>6</v>
      </c>
      <c r="B8" s="4" t="s">
        <v>7</v>
      </c>
    </row>
    <row r="9" spans="1:3" ht="61.5" thickBot="1" thickTop="1">
      <c r="A9" s="5" t="s">
        <v>8</v>
      </c>
      <c r="B9" s="22" t="s">
        <v>17</v>
      </c>
      <c r="C9" s="23"/>
    </row>
    <row r="10" spans="1:3" ht="21" customHeight="1" thickBot="1" thickTop="1">
      <c r="A10" s="89" t="s">
        <v>31</v>
      </c>
      <c r="B10" s="35">
        <v>5276.926</v>
      </c>
      <c r="C10" s="23"/>
    </row>
    <row r="11" spans="1:3" ht="29.25" thickTop="1">
      <c r="A11" s="90" t="s">
        <v>32</v>
      </c>
      <c r="B11" s="39">
        <v>5143.278</v>
      </c>
      <c r="C11" s="109"/>
    </row>
    <row r="12" spans="1:3" ht="48.75" customHeight="1">
      <c r="A12" s="91" t="s">
        <v>33</v>
      </c>
      <c r="B12" s="9">
        <v>0</v>
      </c>
      <c r="C12" s="23"/>
    </row>
    <row r="13" spans="1:3" ht="60">
      <c r="A13" s="91" t="s">
        <v>34</v>
      </c>
      <c r="B13" s="24">
        <v>1170.731</v>
      </c>
      <c r="C13" s="23"/>
    </row>
    <row r="14" spans="1:3" ht="15">
      <c r="A14" s="92" t="s">
        <v>9</v>
      </c>
      <c r="B14" s="24">
        <f>B13/B15</f>
        <v>3.59208087874325</v>
      </c>
      <c r="C14" s="23"/>
    </row>
    <row r="15" spans="1:3" ht="15">
      <c r="A15" s="92" t="s">
        <v>10</v>
      </c>
      <c r="B15" s="9">
        <v>325.92</v>
      </c>
      <c r="C15" s="23"/>
    </row>
    <row r="16" spans="1:3" ht="30">
      <c r="A16" s="91" t="s">
        <v>35</v>
      </c>
      <c r="B16" s="9">
        <v>0</v>
      </c>
      <c r="C16" s="23"/>
    </row>
    <row r="17" spans="1:3" ht="60">
      <c r="A17" s="91" t="s">
        <v>54</v>
      </c>
      <c r="B17" s="24"/>
      <c r="C17" s="23"/>
    </row>
    <row r="18" spans="1:3" ht="48" customHeight="1">
      <c r="A18" s="91" t="s">
        <v>36</v>
      </c>
      <c r="B18" s="9"/>
      <c r="C18" s="23"/>
    </row>
    <row r="19" spans="1:3" ht="45">
      <c r="A19" s="93" t="s">
        <v>53</v>
      </c>
      <c r="B19" s="24">
        <v>2115.202</v>
      </c>
      <c r="C19" s="23"/>
    </row>
    <row r="20" spans="1:3" ht="30">
      <c r="A20" s="91" t="s">
        <v>38</v>
      </c>
      <c r="B20" s="24">
        <v>1356.397</v>
      </c>
      <c r="C20" s="23"/>
    </row>
    <row r="21" spans="1:3" ht="46.5" customHeight="1">
      <c r="A21" s="93" t="s">
        <v>57</v>
      </c>
      <c r="B21" s="9"/>
      <c r="C21" s="23"/>
    </row>
    <row r="22" spans="1:3" ht="30">
      <c r="A22" s="91" t="s">
        <v>37</v>
      </c>
      <c r="B22" s="24">
        <f>40.491+8.383+440.625+11.45</f>
        <v>500.949</v>
      </c>
      <c r="C22" s="23"/>
    </row>
    <row r="23" spans="1:3" ht="102.75" customHeight="1">
      <c r="A23" s="91" t="s">
        <v>39</v>
      </c>
      <c r="B23" s="24"/>
      <c r="C23" s="23"/>
    </row>
    <row r="24" spans="1:3" ht="126" customHeight="1" thickBot="1">
      <c r="A24" s="94" t="s">
        <v>40</v>
      </c>
      <c r="B24" s="13"/>
      <c r="C24" s="23"/>
    </row>
    <row r="25" spans="1:3" ht="115.5" customHeight="1" thickBot="1" thickTop="1">
      <c r="A25" s="95" t="s">
        <v>41</v>
      </c>
      <c r="B25" s="35"/>
      <c r="C25" s="23"/>
    </row>
    <row r="26" spans="1:2" ht="76.5" thickBot="1" thickTop="1">
      <c r="A26" s="96" t="s">
        <v>42</v>
      </c>
      <c r="B26" s="7"/>
    </row>
    <row r="27" spans="1:2" ht="48" customHeight="1" thickBot="1">
      <c r="A27" s="97" t="s">
        <v>43</v>
      </c>
      <c r="B27" s="13"/>
    </row>
    <row r="28" spans="1:2" ht="46.5" thickBot="1" thickTop="1">
      <c r="A28" s="98" t="s">
        <v>44</v>
      </c>
      <c r="B28" s="39">
        <v>133.648</v>
      </c>
    </row>
    <row r="29" spans="1:2" ht="76.5" thickBot="1" thickTop="1">
      <c r="A29" s="99" t="s">
        <v>45</v>
      </c>
      <c r="B29" s="13"/>
    </row>
    <row r="30" spans="1:2" ht="16.5" thickBot="1" thickTop="1">
      <c r="A30" s="99" t="s">
        <v>46</v>
      </c>
      <c r="B30" s="35">
        <v>158.278</v>
      </c>
    </row>
    <row r="31" spans="1:3" ht="16.5" thickBot="1" thickTop="1">
      <c r="A31" s="99" t="s">
        <v>47</v>
      </c>
      <c r="B31" s="35"/>
      <c r="C31" s="23"/>
    </row>
    <row r="32" spans="1:3" ht="31.5" thickBot="1" thickTop="1">
      <c r="A32" s="110" t="s">
        <v>48</v>
      </c>
      <c r="B32" s="108">
        <v>158.278</v>
      </c>
      <c r="C32" s="23"/>
    </row>
    <row r="33" spans="1:3" ht="15">
      <c r="A33" s="115" t="s">
        <v>49</v>
      </c>
      <c r="B33" s="112">
        <v>139.477</v>
      </c>
      <c r="C33" s="23"/>
    </row>
    <row r="34" spans="1:3" ht="19.5" customHeight="1">
      <c r="A34" s="116" t="s">
        <v>11</v>
      </c>
      <c r="B34" s="113"/>
      <c r="C34" s="23"/>
    </row>
    <row r="35" spans="1:3" ht="30.75" thickBot="1">
      <c r="A35" s="117" t="s">
        <v>12</v>
      </c>
      <c r="B35" s="114"/>
      <c r="C35" s="23"/>
    </row>
    <row r="36" spans="1:3" ht="15.75" thickBot="1">
      <c r="A36" s="111" t="s">
        <v>50</v>
      </c>
      <c r="B36" s="19">
        <v>13.48</v>
      </c>
      <c r="C36" s="23"/>
    </row>
    <row r="37" spans="1:3" ht="31.5" thickBot="1" thickTop="1">
      <c r="A37" s="99" t="s">
        <v>13</v>
      </c>
      <c r="B37" s="6">
        <v>27.42</v>
      </c>
      <c r="C37" s="23"/>
    </row>
    <row r="38" spans="1:3" ht="16.5" thickBot="1" thickTop="1">
      <c r="A38" s="99" t="s">
        <v>14</v>
      </c>
      <c r="B38" s="6"/>
      <c r="C38" s="23"/>
    </row>
    <row r="39" spans="1:3" ht="31.5" thickBot="1" thickTop="1">
      <c r="A39" s="99" t="s">
        <v>15</v>
      </c>
      <c r="B39" s="36">
        <v>57</v>
      </c>
      <c r="C39" s="23"/>
    </row>
    <row r="40" spans="1:3" ht="31.5" thickBot="1" thickTop="1">
      <c r="A40" s="99" t="s">
        <v>51</v>
      </c>
      <c r="B40" s="6">
        <v>10.8</v>
      </c>
      <c r="C40" s="23"/>
    </row>
    <row r="41" spans="1:3" ht="31.5" thickBot="1" thickTop="1">
      <c r="A41" s="99" t="s">
        <v>52</v>
      </c>
      <c r="B41" s="35">
        <f>B13/B30</f>
        <v>7.39667546974311</v>
      </c>
      <c r="C41" s="23"/>
    </row>
    <row r="42" spans="1:2" ht="31.5" thickBot="1" thickTop="1">
      <c r="A42" s="99" t="s">
        <v>58</v>
      </c>
      <c r="B42" s="87"/>
    </row>
    <row r="43" spans="1:2" ht="36" customHeight="1" thickBot="1" thickTop="1">
      <c r="A43" s="99" t="s">
        <v>59</v>
      </c>
      <c r="B43" s="87"/>
    </row>
    <row r="44" spans="1:3" ht="15" customHeight="1" thickTop="1">
      <c r="A44" s="125"/>
      <c r="B44" s="125"/>
      <c r="C44" t="s">
        <v>16</v>
      </c>
    </row>
    <row r="45" spans="1:2" ht="15" customHeight="1">
      <c r="A45" s="125"/>
      <c r="B45" s="125"/>
    </row>
    <row r="46" spans="1:2" ht="15" customHeight="1">
      <c r="A46" s="125"/>
      <c r="B46" s="125"/>
    </row>
    <row r="47" ht="15" customHeight="1"/>
    <row r="48" spans="1:2" ht="15" customHeight="1">
      <c r="A48" s="125"/>
      <c r="B48" s="125"/>
    </row>
  </sheetData>
  <sheetProtection/>
  <mergeCells count="5">
    <mergeCell ref="A1:B1"/>
    <mergeCell ref="A44:B44"/>
    <mergeCell ref="A45:B45"/>
    <mergeCell ref="A46:B46"/>
    <mergeCell ref="A48:B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48"/>
  <sheetViews>
    <sheetView zoomScalePageLayoutView="0" workbookViewId="0" topLeftCell="A40">
      <selection activeCell="A53" sqref="A53"/>
    </sheetView>
  </sheetViews>
  <sheetFormatPr defaultColWidth="9.140625" defaultRowHeight="15"/>
  <cols>
    <col min="1" max="1" width="49.28125" style="2" customWidth="1"/>
    <col min="2" max="2" width="44.140625" style="0" customWidth="1"/>
  </cols>
  <sheetData>
    <row r="1" spans="1:2" ht="43.5" customHeight="1">
      <c r="A1" s="129" t="s">
        <v>27</v>
      </c>
      <c r="B1" s="130"/>
    </row>
    <row r="2" spans="1:2" ht="30">
      <c r="A2" s="1" t="s">
        <v>0</v>
      </c>
      <c r="B2" s="20" t="s">
        <v>20</v>
      </c>
    </row>
    <row r="3" spans="1:2" ht="15">
      <c r="A3" s="1" t="s">
        <v>1</v>
      </c>
      <c r="B3" s="21">
        <v>7014055796</v>
      </c>
    </row>
    <row r="4" spans="1:2" ht="15">
      <c r="A4" s="1" t="s">
        <v>2</v>
      </c>
      <c r="B4" s="21">
        <v>701401001</v>
      </c>
    </row>
    <row r="5" spans="1:2" ht="32.25" customHeight="1">
      <c r="A5" s="1" t="s">
        <v>3</v>
      </c>
      <c r="B5" s="20" t="s">
        <v>4</v>
      </c>
    </row>
    <row r="6" spans="1:2" ht="15">
      <c r="A6" s="1" t="s">
        <v>5</v>
      </c>
      <c r="B6" s="21" t="s">
        <v>29</v>
      </c>
    </row>
    <row r="7" ht="15.75" thickBot="1"/>
    <row r="8" spans="1:2" ht="16.5" thickBot="1" thickTop="1">
      <c r="A8" s="3" t="s">
        <v>6</v>
      </c>
      <c r="B8" s="4" t="s">
        <v>7</v>
      </c>
    </row>
    <row r="9" spans="1:3" ht="61.5" thickBot="1" thickTop="1">
      <c r="A9" s="5" t="s">
        <v>8</v>
      </c>
      <c r="B9" s="22" t="s">
        <v>19</v>
      </c>
      <c r="C9" s="23"/>
    </row>
    <row r="10" spans="1:3" ht="21" customHeight="1" thickBot="1" thickTop="1">
      <c r="A10" s="89" t="s">
        <v>31</v>
      </c>
      <c r="B10" s="35">
        <v>466.956</v>
      </c>
      <c r="C10" s="23"/>
    </row>
    <row r="11" spans="1:3" ht="29.25" thickTop="1">
      <c r="A11" s="90" t="s">
        <v>32</v>
      </c>
      <c r="B11" s="39">
        <v>632.464</v>
      </c>
      <c r="C11" s="109"/>
    </row>
    <row r="12" spans="1:3" ht="48.75" customHeight="1">
      <c r="A12" s="91" t="s">
        <v>33</v>
      </c>
      <c r="B12" s="9"/>
      <c r="C12" s="23"/>
    </row>
    <row r="13" spans="1:3" ht="60">
      <c r="A13" s="91" t="s">
        <v>34</v>
      </c>
      <c r="B13" s="24">
        <v>268.573</v>
      </c>
      <c r="C13" s="23"/>
    </row>
    <row r="14" spans="1:3" ht="15">
      <c r="A14" s="92" t="s">
        <v>9</v>
      </c>
      <c r="B14" s="24">
        <f>B13/B15</f>
        <v>4.234430675117459</v>
      </c>
      <c r="C14" s="23"/>
    </row>
    <row r="15" spans="1:3" ht="15">
      <c r="A15" s="92" t="s">
        <v>10</v>
      </c>
      <c r="B15" s="24">
        <f>63426/1000</f>
        <v>63.426</v>
      </c>
      <c r="C15" s="23"/>
    </row>
    <row r="16" spans="1:3" ht="30">
      <c r="A16" s="91" t="s">
        <v>35</v>
      </c>
      <c r="B16" s="9"/>
      <c r="C16" s="23"/>
    </row>
    <row r="17" spans="1:3" ht="60">
      <c r="A17" s="91" t="s">
        <v>54</v>
      </c>
      <c r="B17" s="24"/>
      <c r="C17" s="23"/>
    </row>
    <row r="18" spans="1:3" ht="47.25" customHeight="1">
      <c r="A18" s="91" t="s">
        <v>36</v>
      </c>
      <c r="B18" s="9">
        <v>0</v>
      </c>
      <c r="C18" s="23"/>
    </row>
    <row r="19" spans="1:3" ht="45">
      <c r="A19" s="93" t="s">
        <v>53</v>
      </c>
      <c r="B19" s="24">
        <v>145.994</v>
      </c>
      <c r="C19" s="23"/>
    </row>
    <row r="20" spans="1:3" ht="30">
      <c r="A20" s="91" t="s">
        <v>38</v>
      </c>
      <c r="B20" s="24">
        <v>94.366</v>
      </c>
      <c r="C20" s="23"/>
    </row>
    <row r="21" spans="1:3" ht="47.25" customHeight="1">
      <c r="A21" s="93" t="s">
        <v>57</v>
      </c>
      <c r="B21" s="24"/>
      <c r="C21" s="23"/>
    </row>
    <row r="22" spans="1:3" ht="30">
      <c r="A22" s="91" t="s">
        <v>37</v>
      </c>
      <c r="B22" s="24">
        <f>7.108+113.888+0.778</f>
        <v>121.77400000000002</v>
      </c>
      <c r="C22" s="23"/>
    </row>
    <row r="23" spans="1:3" ht="103.5" customHeight="1">
      <c r="A23" s="91" t="s">
        <v>39</v>
      </c>
      <c r="B23" s="24">
        <v>1.758</v>
      </c>
      <c r="C23" s="23"/>
    </row>
    <row r="24" spans="1:3" ht="129" customHeight="1" thickBot="1">
      <c r="A24" s="94" t="s">
        <v>40</v>
      </c>
      <c r="B24" s="13"/>
      <c r="C24" s="23"/>
    </row>
    <row r="25" spans="1:3" ht="115.5" customHeight="1" thickBot="1" thickTop="1">
      <c r="A25" s="95" t="s">
        <v>41</v>
      </c>
      <c r="B25" s="35">
        <v>-165.508</v>
      </c>
      <c r="C25" s="23"/>
    </row>
    <row r="26" spans="1:2" ht="76.5" thickBot="1" thickTop="1">
      <c r="A26" s="96" t="s">
        <v>42</v>
      </c>
      <c r="B26" s="7"/>
    </row>
    <row r="27" spans="1:2" ht="45.75" thickBot="1">
      <c r="A27" s="97" t="s">
        <v>43</v>
      </c>
      <c r="B27" s="13"/>
    </row>
    <row r="28" spans="1:2" ht="46.5" thickBot="1" thickTop="1">
      <c r="A28" s="98" t="s">
        <v>44</v>
      </c>
      <c r="B28" s="7">
        <v>-165.508</v>
      </c>
    </row>
    <row r="29" spans="1:2" ht="78" customHeight="1" thickBot="1" thickTop="1">
      <c r="A29" s="99" t="s">
        <v>45</v>
      </c>
      <c r="B29" s="13"/>
    </row>
    <row r="30" spans="1:2" ht="16.5" thickBot="1" thickTop="1">
      <c r="A30" s="99" t="s">
        <v>46</v>
      </c>
      <c r="B30" s="6">
        <v>11.34</v>
      </c>
    </row>
    <row r="31" spans="1:3" ht="16.5" thickBot="1" thickTop="1">
      <c r="A31" s="99" t="s">
        <v>47</v>
      </c>
      <c r="B31" s="35"/>
      <c r="C31" s="23"/>
    </row>
    <row r="32" spans="1:3" ht="31.5" thickBot="1" thickTop="1">
      <c r="A32" s="110" t="s">
        <v>48</v>
      </c>
      <c r="B32" s="17"/>
      <c r="C32" s="23"/>
    </row>
    <row r="33" spans="1:3" ht="30">
      <c r="A33" s="115" t="s">
        <v>49</v>
      </c>
      <c r="B33" s="118">
        <v>10.033</v>
      </c>
      <c r="C33" s="23"/>
    </row>
    <row r="34" spans="1:3" ht="15.75" customHeight="1">
      <c r="A34" s="116" t="s">
        <v>11</v>
      </c>
      <c r="B34" s="119"/>
      <c r="C34" s="23"/>
    </row>
    <row r="35" spans="1:3" ht="30.75" thickBot="1">
      <c r="A35" s="117" t="s">
        <v>12</v>
      </c>
      <c r="B35" s="114"/>
      <c r="C35" s="23"/>
    </row>
    <row r="36" spans="1:3" ht="15.75" thickBot="1">
      <c r="A36" s="111" t="s">
        <v>50</v>
      </c>
      <c r="B36" s="19">
        <v>9.25</v>
      </c>
      <c r="C36" s="23"/>
    </row>
    <row r="37" spans="1:3" ht="31.5" thickBot="1" thickTop="1">
      <c r="A37" s="99" t="s">
        <v>13</v>
      </c>
      <c r="B37" s="35">
        <v>6.594</v>
      </c>
      <c r="C37" s="23"/>
    </row>
    <row r="38" spans="1:3" ht="16.5" thickBot="1" thickTop="1">
      <c r="A38" s="99" t="s">
        <v>14</v>
      </c>
      <c r="B38" s="35"/>
      <c r="C38" s="23"/>
    </row>
    <row r="39" spans="1:3" ht="31.5" thickBot="1" thickTop="1">
      <c r="A39" s="99" t="s">
        <v>15</v>
      </c>
      <c r="B39" s="6">
        <v>3</v>
      </c>
      <c r="C39" s="23"/>
    </row>
    <row r="40" spans="1:3" ht="31.5" thickBot="1" thickTop="1">
      <c r="A40" s="99" t="s">
        <v>51</v>
      </c>
      <c r="B40" s="6">
        <v>1.86</v>
      </c>
      <c r="C40" s="23"/>
    </row>
    <row r="41" spans="1:3" ht="31.5" thickBot="1" thickTop="1">
      <c r="A41" s="99" t="s">
        <v>52</v>
      </c>
      <c r="B41" s="35">
        <f>B13/B30</f>
        <v>23.683686067019398</v>
      </c>
      <c r="C41" s="23"/>
    </row>
    <row r="42" spans="1:2" ht="31.5" thickBot="1" thickTop="1">
      <c r="A42" s="99" t="s">
        <v>58</v>
      </c>
      <c r="B42" s="87"/>
    </row>
    <row r="43" spans="1:2" ht="30.75" customHeight="1" thickBot="1" thickTop="1">
      <c r="A43" s="99" t="s">
        <v>59</v>
      </c>
      <c r="B43" s="87"/>
    </row>
    <row r="44" spans="1:3" ht="15" customHeight="1" thickTop="1">
      <c r="A44" s="125"/>
      <c r="B44" s="125"/>
      <c r="C44" t="s">
        <v>16</v>
      </c>
    </row>
    <row r="45" spans="1:2" ht="15" customHeight="1">
      <c r="A45" s="125"/>
      <c r="B45" s="125"/>
    </row>
    <row r="46" spans="1:2" ht="15" customHeight="1">
      <c r="A46" s="125"/>
      <c r="B46" s="125"/>
    </row>
    <row r="47" ht="15" customHeight="1"/>
    <row r="48" spans="1:2" ht="15" customHeight="1">
      <c r="A48" s="125"/>
      <c r="B48" s="125"/>
    </row>
  </sheetData>
  <sheetProtection/>
  <mergeCells count="5">
    <mergeCell ref="A1:B1"/>
    <mergeCell ref="A44:B44"/>
    <mergeCell ref="A45:B45"/>
    <mergeCell ref="A46:B46"/>
    <mergeCell ref="A48:B48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C48"/>
  <sheetViews>
    <sheetView zoomScalePageLayoutView="0" workbookViewId="0" topLeftCell="A33">
      <selection activeCell="A50" sqref="A50"/>
    </sheetView>
  </sheetViews>
  <sheetFormatPr defaultColWidth="9.140625" defaultRowHeight="15"/>
  <cols>
    <col min="1" max="1" width="49.421875" style="2" customWidth="1"/>
    <col min="2" max="2" width="44.140625" style="0" customWidth="1"/>
  </cols>
  <sheetData>
    <row r="1" spans="1:2" ht="43.5" customHeight="1">
      <c r="A1" s="129" t="s">
        <v>27</v>
      </c>
      <c r="B1" s="130"/>
    </row>
    <row r="2" spans="1:2" ht="30">
      <c r="A2" s="1" t="s">
        <v>0</v>
      </c>
      <c r="B2" s="20" t="s">
        <v>21</v>
      </c>
    </row>
    <row r="3" spans="1:2" ht="15">
      <c r="A3" s="1" t="s">
        <v>1</v>
      </c>
      <c r="B3" s="21">
        <v>7014055796</v>
      </c>
    </row>
    <row r="4" spans="1:2" ht="15">
      <c r="A4" s="1" t="s">
        <v>2</v>
      </c>
      <c r="B4" s="21">
        <v>701401001</v>
      </c>
    </row>
    <row r="5" spans="1:2" ht="32.25" customHeight="1">
      <c r="A5" s="1" t="s">
        <v>3</v>
      </c>
      <c r="B5" s="20" t="s">
        <v>4</v>
      </c>
    </row>
    <row r="6" spans="1:2" ht="15">
      <c r="A6" s="1" t="s">
        <v>5</v>
      </c>
      <c r="B6" s="21" t="s">
        <v>28</v>
      </c>
    </row>
    <row r="7" ht="15.75" thickBot="1"/>
    <row r="8" spans="1:2" ht="16.5" thickBot="1" thickTop="1">
      <c r="A8" s="3" t="s">
        <v>6</v>
      </c>
      <c r="B8" s="4" t="s">
        <v>7</v>
      </c>
    </row>
    <row r="9" spans="1:3" ht="61.5" thickBot="1" thickTop="1">
      <c r="A9" s="5" t="s">
        <v>8</v>
      </c>
      <c r="B9" s="22" t="s">
        <v>19</v>
      </c>
      <c r="C9" s="23"/>
    </row>
    <row r="10" spans="1:3" ht="21" customHeight="1" thickBot="1" thickTop="1">
      <c r="A10" s="5" t="s">
        <v>31</v>
      </c>
      <c r="B10" s="6">
        <v>575.232</v>
      </c>
      <c r="C10" s="23"/>
    </row>
    <row r="11" spans="1:3" ht="30.75" thickTop="1">
      <c r="A11" s="122" t="s">
        <v>32</v>
      </c>
      <c r="B11" s="124">
        <v>683.516</v>
      </c>
      <c r="C11" s="109"/>
    </row>
    <row r="12" spans="1:3" ht="48.75" customHeight="1">
      <c r="A12" s="8" t="s">
        <v>33</v>
      </c>
      <c r="B12" s="9"/>
      <c r="C12" s="23"/>
    </row>
    <row r="13" spans="1:3" ht="60">
      <c r="A13" s="8" t="s">
        <v>34</v>
      </c>
      <c r="B13" s="24">
        <v>407.677</v>
      </c>
      <c r="C13" s="23"/>
    </row>
    <row r="14" spans="1:3" ht="15">
      <c r="A14" s="10" t="s">
        <v>9</v>
      </c>
      <c r="B14" s="9">
        <v>5.5</v>
      </c>
      <c r="C14" s="23"/>
    </row>
    <row r="15" spans="1:3" ht="15">
      <c r="A15" s="10" t="s">
        <v>10</v>
      </c>
      <c r="B15" s="9">
        <v>74.12</v>
      </c>
      <c r="C15" s="23"/>
    </row>
    <row r="16" spans="1:3" ht="30">
      <c r="A16" s="8" t="s">
        <v>35</v>
      </c>
      <c r="B16" s="25"/>
      <c r="C16" s="23"/>
    </row>
    <row r="17" spans="1:3" ht="60">
      <c r="A17" s="8" t="s">
        <v>54</v>
      </c>
      <c r="B17" s="9"/>
      <c r="C17" s="23"/>
    </row>
    <row r="18" spans="1:3" ht="60">
      <c r="A18" s="8" t="s">
        <v>36</v>
      </c>
      <c r="B18" s="24">
        <v>23.112</v>
      </c>
      <c r="C18" s="23"/>
    </row>
    <row r="19" spans="1:3" ht="45">
      <c r="A19" s="8" t="s">
        <v>53</v>
      </c>
      <c r="B19" s="24">
        <f>92.257+26.352+0.93</f>
        <v>119.53900000000002</v>
      </c>
      <c r="C19" s="23"/>
    </row>
    <row r="20" spans="1:3" ht="30">
      <c r="A20" s="11" t="s">
        <v>38</v>
      </c>
      <c r="B20" s="24">
        <v>81.825</v>
      </c>
      <c r="C20" s="23"/>
    </row>
    <row r="21" spans="1:3" ht="45">
      <c r="A21" s="8" t="s">
        <v>57</v>
      </c>
      <c r="B21" s="9"/>
      <c r="C21" s="23"/>
    </row>
    <row r="22" spans="1:3" ht="30">
      <c r="A22" s="11" t="s">
        <v>37</v>
      </c>
      <c r="B22" s="24">
        <f>1.922+3.563+44.624+2.09</f>
        <v>52.199</v>
      </c>
      <c r="C22" s="23"/>
    </row>
    <row r="23" spans="1:3" ht="33" customHeight="1">
      <c r="A23" s="8" t="s">
        <v>39</v>
      </c>
      <c r="B23" s="9"/>
      <c r="C23" s="23"/>
    </row>
    <row r="24" spans="1:3" ht="132.75" customHeight="1" thickBot="1">
      <c r="A24" s="12" t="s">
        <v>40</v>
      </c>
      <c r="B24" s="13"/>
      <c r="C24" s="23"/>
    </row>
    <row r="25" spans="1:3" ht="121.5" thickBot="1" thickTop="1">
      <c r="A25" s="5" t="s">
        <v>41</v>
      </c>
      <c r="B25" s="6"/>
      <c r="C25" s="23"/>
    </row>
    <row r="26" spans="1:2" ht="75.75" thickTop="1">
      <c r="A26" s="14" t="s">
        <v>42</v>
      </c>
      <c r="B26" s="7"/>
    </row>
    <row r="27" spans="1:2" ht="60.75" thickBot="1">
      <c r="A27" s="15" t="s">
        <v>43</v>
      </c>
      <c r="B27" s="13"/>
    </row>
    <row r="28" spans="1:2" ht="45.75" thickTop="1">
      <c r="A28" s="14" t="s">
        <v>44</v>
      </c>
      <c r="B28" s="39">
        <v>-108.284</v>
      </c>
    </row>
    <row r="29" spans="1:2" ht="90.75" thickBot="1">
      <c r="A29" s="16" t="s">
        <v>45</v>
      </c>
      <c r="B29" s="13"/>
    </row>
    <row r="30" spans="1:2" ht="16.5" thickBot="1" thickTop="1">
      <c r="A30" s="5" t="s">
        <v>46</v>
      </c>
      <c r="B30" s="6">
        <v>37.63</v>
      </c>
    </row>
    <row r="31" spans="1:3" ht="16.5" thickBot="1" thickTop="1">
      <c r="A31" s="5" t="s">
        <v>47</v>
      </c>
      <c r="B31" s="6"/>
      <c r="C31" s="23"/>
    </row>
    <row r="32" spans="1:3" ht="31.5" thickBot="1" thickTop="1">
      <c r="A32" s="5" t="s">
        <v>48</v>
      </c>
      <c r="B32" s="6"/>
      <c r="C32" s="23"/>
    </row>
    <row r="33" spans="1:3" ht="31.5" thickBot="1" thickTop="1">
      <c r="A33" s="5" t="s">
        <v>49</v>
      </c>
      <c r="B33" s="17"/>
      <c r="C33" s="23"/>
    </row>
    <row r="34" spans="1:3" ht="19.5" customHeight="1" thickTop="1">
      <c r="A34" s="14" t="s">
        <v>11</v>
      </c>
      <c r="B34" s="7">
        <v>34.04</v>
      </c>
      <c r="C34" s="23"/>
    </row>
    <row r="35" spans="1:3" ht="21" customHeight="1">
      <c r="A35" s="18" t="s">
        <v>12</v>
      </c>
      <c r="B35" s="9"/>
      <c r="C35" s="23"/>
    </row>
    <row r="36" spans="1:3" ht="15.75" thickBot="1">
      <c r="A36" s="15" t="s">
        <v>50</v>
      </c>
      <c r="B36" s="19">
        <v>9.54</v>
      </c>
      <c r="C36" s="23"/>
    </row>
    <row r="37" spans="1:3" ht="31.5" thickBot="1" thickTop="1">
      <c r="A37" s="5" t="s">
        <v>13</v>
      </c>
      <c r="B37" s="6">
        <v>8.885</v>
      </c>
      <c r="C37" s="23"/>
    </row>
    <row r="38" spans="1:3" ht="16.5" thickBot="1" thickTop="1">
      <c r="A38" s="5" t="s">
        <v>14</v>
      </c>
      <c r="B38" s="6">
        <v>7</v>
      </c>
      <c r="C38" s="23"/>
    </row>
    <row r="39" spans="1:3" ht="31.5" thickBot="1" thickTop="1">
      <c r="A39" s="5" t="s">
        <v>15</v>
      </c>
      <c r="B39" s="6"/>
      <c r="C39" s="23"/>
    </row>
    <row r="40" spans="1:3" ht="31.5" thickBot="1" thickTop="1">
      <c r="A40" s="5" t="s">
        <v>51</v>
      </c>
      <c r="B40" s="6">
        <v>2.8</v>
      </c>
      <c r="C40" s="23"/>
    </row>
    <row r="41" spans="1:3" ht="31.5" thickBot="1" thickTop="1">
      <c r="A41" s="5" t="s">
        <v>52</v>
      </c>
      <c r="B41" s="6"/>
      <c r="C41" s="23"/>
    </row>
    <row r="42" spans="1:2" ht="31.5" thickBot="1" thickTop="1">
      <c r="A42" s="99" t="s">
        <v>58</v>
      </c>
      <c r="B42" s="87"/>
    </row>
    <row r="43" spans="1:2" ht="31.5" customHeight="1" thickBot="1" thickTop="1">
      <c r="A43" s="99" t="s">
        <v>59</v>
      </c>
      <c r="B43" s="87"/>
    </row>
    <row r="44" spans="1:3" ht="15" customHeight="1" thickTop="1">
      <c r="A44" s="125"/>
      <c r="B44" s="125"/>
      <c r="C44" t="s">
        <v>16</v>
      </c>
    </row>
    <row r="45" spans="1:2" ht="15" customHeight="1">
      <c r="A45" s="125"/>
      <c r="B45" s="125"/>
    </row>
    <row r="46" spans="1:2" ht="15" customHeight="1">
      <c r="A46" s="125"/>
      <c r="B46" s="125"/>
    </row>
    <row r="47" ht="15" customHeight="1"/>
    <row r="48" spans="1:2" ht="15" customHeight="1">
      <c r="A48" s="125"/>
      <c r="B48" s="125"/>
    </row>
  </sheetData>
  <sheetProtection/>
  <mergeCells count="5">
    <mergeCell ref="A1:B1"/>
    <mergeCell ref="A44:B44"/>
    <mergeCell ref="A45:B45"/>
    <mergeCell ref="A46:B46"/>
    <mergeCell ref="A48:B48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48"/>
  <sheetViews>
    <sheetView zoomScalePageLayoutView="0" workbookViewId="0" topLeftCell="A38">
      <selection activeCell="B56" sqref="B56"/>
    </sheetView>
  </sheetViews>
  <sheetFormatPr defaultColWidth="9.140625" defaultRowHeight="15"/>
  <cols>
    <col min="1" max="1" width="47.00390625" style="2" customWidth="1"/>
    <col min="2" max="2" width="44.140625" style="0" customWidth="1"/>
  </cols>
  <sheetData>
    <row r="1" spans="1:2" ht="43.5" customHeight="1">
      <c r="A1" s="129" t="s">
        <v>27</v>
      </c>
      <c r="B1" s="130"/>
    </row>
    <row r="2" spans="1:2" ht="30">
      <c r="A2" s="1" t="s">
        <v>0</v>
      </c>
      <c r="B2" s="20" t="s">
        <v>26</v>
      </c>
    </row>
    <row r="3" spans="1:2" ht="15">
      <c r="A3" s="1" t="s">
        <v>1</v>
      </c>
      <c r="B3" s="21">
        <v>7014055796</v>
      </c>
    </row>
    <row r="4" spans="1:2" ht="15">
      <c r="A4" s="1" t="s">
        <v>2</v>
      </c>
      <c r="B4" s="21">
        <v>701401001</v>
      </c>
    </row>
    <row r="5" spans="1:2" ht="32.25" customHeight="1">
      <c r="A5" s="1" t="s">
        <v>3</v>
      </c>
      <c r="B5" s="20" t="s">
        <v>4</v>
      </c>
    </row>
    <row r="6" spans="1:2" ht="15">
      <c r="A6" s="1" t="s">
        <v>5</v>
      </c>
      <c r="B6" s="21" t="s">
        <v>29</v>
      </c>
    </row>
    <row r="7" ht="15.75" thickBot="1"/>
    <row r="8" spans="1:2" ht="16.5" thickBot="1" thickTop="1">
      <c r="A8" s="3" t="s">
        <v>6</v>
      </c>
      <c r="B8" s="4" t="s">
        <v>7</v>
      </c>
    </row>
    <row r="9" spans="1:3" ht="61.5" thickBot="1" thickTop="1">
      <c r="A9" s="5" t="s">
        <v>8</v>
      </c>
      <c r="B9" s="22" t="s">
        <v>19</v>
      </c>
      <c r="C9" s="23"/>
    </row>
    <row r="10" spans="1:3" ht="21" customHeight="1" thickBot="1" thickTop="1">
      <c r="A10" s="5" t="s">
        <v>31</v>
      </c>
      <c r="B10" s="35">
        <v>711.021</v>
      </c>
      <c r="C10" s="23"/>
    </row>
    <row r="11" spans="1:3" ht="31.5" thickBot="1" thickTop="1">
      <c r="A11" s="122" t="s">
        <v>32</v>
      </c>
      <c r="B11" s="123">
        <v>1415.584</v>
      </c>
      <c r="C11" s="109"/>
    </row>
    <row r="12" spans="1:3" ht="48.75" customHeight="1" thickTop="1">
      <c r="A12" s="8" t="s">
        <v>33</v>
      </c>
      <c r="B12" s="30"/>
      <c r="C12" s="23"/>
    </row>
    <row r="13" spans="1:3" ht="60">
      <c r="A13" s="8" t="s">
        <v>34</v>
      </c>
      <c r="B13" s="33">
        <v>241.435</v>
      </c>
      <c r="C13" s="23"/>
    </row>
    <row r="14" spans="1:3" ht="15">
      <c r="A14" s="10" t="s">
        <v>9</v>
      </c>
      <c r="B14" s="33">
        <f>B13/B15</f>
        <v>2.880157944337743</v>
      </c>
      <c r="C14" s="23"/>
    </row>
    <row r="15" spans="1:3" ht="15">
      <c r="A15" s="10" t="s">
        <v>10</v>
      </c>
      <c r="B15" s="120">
        <v>83.827</v>
      </c>
      <c r="C15" s="23"/>
    </row>
    <row r="16" spans="1:3" ht="30">
      <c r="A16" s="8" t="s">
        <v>35</v>
      </c>
      <c r="B16" s="30"/>
      <c r="C16" s="23"/>
    </row>
    <row r="17" spans="1:3" ht="60">
      <c r="A17" s="8" t="s">
        <v>54</v>
      </c>
      <c r="B17" s="30"/>
      <c r="C17" s="23"/>
    </row>
    <row r="18" spans="1:3" ht="60">
      <c r="A18" s="8" t="s">
        <v>36</v>
      </c>
      <c r="B18" s="33">
        <v>23.932</v>
      </c>
      <c r="C18" s="23"/>
    </row>
    <row r="19" spans="1:3" ht="45">
      <c r="A19" s="8" t="s">
        <v>53</v>
      </c>
      <c r="B19" s="33">
        <v>469.727</v>
      </c>
      <c r="C19" s="23"/>
    </row>
    <row r="20" spans="1:3" ht="45">
      <c r="A20" s="11" t="s">
        <v>38</v>
      </c>
      <c r="B20" s="24">
        <v>298.991</v>
      </c>
      <c r="C20" s="23"/>
    </row>
    <row r="21" spans="1:3" ht="45">
      <c r="A21" s="8" t="s">
        <v>57</v>
      </c>
      <c r="B21" s="33"/>
      <c r="C21" s="23"/>
    </row>
    <row r="22" spans="1:3" ht="30">
      <c r="A22" s="11" t="s">
        <v>37</v>
      </c>
      <c r="B22" s="24">
        <f>0.232+319.787+0.337</f>
        <v>320.356</v>
      </c>
      <c r="C22" s="23"/>
    </row>
    <row r="23" spans="1:3" ht="33" customHeight="1">
      <c r="A23" s="8" t="s">
        <v>39</v>
      </c>
      <c r="B23" s="24">
        <v>61.143</v>
      </c>
      <c r="C23" s="23"/>
    </row>
    <row r="24" spans="1:3" ht="128.25" customHeight="1" thickBot="1">
      <c r="A24" s="12" t="s">
        <v>40</v>
      </c>
      <c r="B24" s="13"/>
      <c r="C24" s="23"/>
    </row>
    <row r="25" spans="1:3" ht="136.5" thickBot="1" thickTop="1">
      <c r="A25" s="5" t="s">
        <v>41</v>
      </c>
      <c r="B25" s="35"/>
      <c r="C25" s="23"/>
    </row>
    <row r="26" spans="1:2" ht="90.75" thickTop="1">
      <c r="A26" s="14" t="s">
        <v>42</v>
      </c>
      <c r="B26" s="7"/>
    </row>
    <row r="27" spans="1:2" ht="60.75" thickBot="1">
      <c r="A27" s="15" t="s">
        <v>43</v>
      </c>
      <c r="B27" s="13"/>
    </row>
    <row r="28" spans="1:3" ht="45.75" thickTop="1">
      <c r="A28" s="14" t="s">
        <v>44</v>
      </c>
      <c r="B28" s="39">
        <v>-704.563</v>
      </c>
      <c r="C28" s="121"/>
    </row>
    <row r="29" spans="1:2" ht="90.75" thickBot="1">
      <c r="A29" s="16" t="s">
        <v>45</v>
      </c>
      <c r="B29" s="13"/>
    </row>
    <row r="30" spans="1:2" ht="16.5" thickBot="1" thickTop="1">
      <c r="A30" s="99" t="s">
        <v>46</v>
      </c>
      <c r="B30" s="31">
        <v>39.91</v>
      </c>
    </row>
    <row r="31" spans="1:3" ht="16.5" thickBot="1" thickTop="1">
      <c r="A31" s="99" t="s">
        <v>47</v>
      </c>
      <c r="B31" s="31"/>
      <c r="C31" s="23"/>
    </row>
    <row r="32" spans="1:3" ht="31.5" thickBot="1" thickTop="1">
      <c r="A32" s="99" t="s">
        <v>48</v>
      </c>
      <c r="B32" s="6">
        <v>0</v>
      </c>
      <c r="C32" s="23"/>
    </row>
    <row r="33" spans="1:3" ht="31.5" thickBot="1" thickTop="1">
      <c r="A33" s="100" t="s">
        <v>49</v>
      </c>
      <c r="B33" s="17">
        <v>0</v>
      </c>
      <c r="C33" s="23"/>
    </row>
    <row r="34" spans="1:3" ht="19.5" customHeight="1" thickTop="1">
      <c r="A34" s="101" t="s">
        <v>11</v>
      </c>
      <c r="B34" s="7">
        <v>35.922</v>
      </c>
      <c r="C34" s="23"/>
    </row>
    <row r="35" spans="1:3" ht="30.75" thickBot="1">
      <c r="A35" s="102" t="s">
        <v>12</v>
      </c>
      <c r="B35" s="9"/>
      <c r="C35" s="23"/>
    </row>
    <row r="36" spans="1:3" ht="16.5" thickBot="1" thickTop="1">
      <c r="A36" s="99" t="s">
        <v>50</v>
      </c>
      <c r="B36" s="32">
        <v>3.9</v>
      </c>
      <c r="C36" s="23"/>
    </row>
    <row r="37" spans="1:3" ht="31.5" thickBot="1" thickTop="1">
      <c r="A37" s="99" t="s">
        <v>13</v>
      </c>
      <c r="B37" s="31">
        <v>27.774</v>
      </c>
      <c r="C37" s="23"/>
    </row>
    <row r="38" spans="1:3" ht="16.5" thickBot="1" thickTop="1">
      <c r="A38" s="99" t="s">
        <v>14</v>
      </c>
      <c r="B38" s="31">
        <v>5</v>
      </c>
      <c r="C38" s="23"/>
    </row>
    <row r="39" spans="1:3" ht="31.5" thickBot="1" thickTop="1">
      <c r="A39" s="99" t="s">
        <v>15</v>
      </c>
      <c r="B39" s="31"/>
      <c r="C39" s="23"/>
    </row>
    <row r="40" spans="1:3" ht="31.5" thickBot="1" thickTop="1">
      <c r="A40" s="99" t="s">
        <v>51</v>
      </c>
      <c r="B40" s="6">
        <v>6.3</v>
      </c>
      <c r="C40" s="23"/>
    </row>
    <row r="41" spans="1:3" ht="31.5" thickBot="1" thickTop="1">
      <c r="A41" s="99" t="s">
        <v>52</v>
      </c>
      <c r="B41" s="34">
        <f>B13/B30</f>
        <v>6.0494863442746185</v>
      </c>
      <c r="C41" s="23"/>
    </row>
    <row r="42" spans="1:2" ht="31.5" thickBot="1" thickTop="1">
      <c r="A42" s="99" t="s">
        <v>58</v>
      </c>
      <c r="B42" s="87"/>
    </row>
    <row r="43" spans="1:2" ht="36" customHeight="1" thickBot="1" thickTop="1">
      <c r="A43" s="99" t="s">
        <v>59</v>
      </c>
      <c r="B43" s="87"/>
    </row>
    <row r="44" spans="1:3" ht="15" customHeight="1" thickTop="1">
      <c r="A44" s="125"/>
      <c r="B44" s="125"/>
      <c r="C44" t="s">
        <v>16</v>
      </c>
    </row>
    <row r="45" spans="1:2" ht="15" customHeight="1">
      <c r="A45" s="125"/>
      <c r="B45" s="125"/>
    </row>
    <row r="46" spans="1:2" ht="15" customHeight="1">
      <c r="A46" s="125"/>
      <c r="B46" s="125"/>
    </row>
    <row r="47" ht="15" customHeight="1"/>
    <row r="48" spans="1:2" ht="15" customHeight="1">
      <c r="A48" s="125"/>
      <c r="B48" s="125"/>
    </row>
  </sheetData>
  <sheetProtection/>
  <mergeCells count="5">
    <mergeCell ref="A1:B1"/>
    <mergeCell ref="A44:B44"/>
    <mergeCell ref="A45:B45"/>
    <mergeCell ref="A46:B46"/>
    <mergeCell ref="A48:B48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Gumnova</dc:creator>
  <cp:keywords/>
  <dc:description/>
  <cp:lastModifiedBy>hrum</cp:lastModifiedBy>
  <cp:lastPrinted>2014-04-17T10:12:28Z</cp:lastPrinted>
  <dcterms:created xsi:type="dcterms:W3CDTF">2012-03-19T03:39:51Z</dcterms:created>
  <dcterms:modified xsi:type="dcterms:W3CDTF">2014-04-26T17:25:41Z</dcterms:modified>
  <cp:category/>
  <cp:version/>
  <cp:contentType/>
  <cp:contentStatus/>
</cp:coreProperties>
</file>